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Hasičárna 26\Rozpočet\"/>
    </mc:Choice>
  </mc:AlternateContent>
  <bookViews>
    <workbookView xWindow="0" yWindow="0" windowWidth="0" windowHeight="0"/>
  </bookViews>
  <sheets>
    <sheet name="Rekapitulace stavby" sheetId="1" r:id="rId1"/>
    <sheet name="022023 - Přeložka NN, př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'022023 - Přeložka NN, pří...'!$C$127:$K$360</definedName>
    <definedName name="_xlnm.Print_Area" localSheetId="1">'022023 - Přeložka NN, pří...'!$C$4:$J$76,'022023 - Přeložka NN, pří...'!$C$82:$J$111,'022023 - Přeložka NN, pří...'!$C$117:$K$360</definedName>
    <definedName name="_xlnm.Print_Titles" localSheetId="1">'022023 - Přeložka NN, pří...'!$127:$127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6"/>
  <c r="BH286"/>
  <c r="BG286"/>
  <c r="BF286"/>
  <c r="T286"/>
  <c r="R286"/>
  <c r="P286"/>
  <c r="BI283"/>
  <c r="BH283"/>
  <c r="BG283"/>
  <c r="BF283"/>
  <c r="T283"/>
  <c r="T282"/>
  <c r="R283"/>
  <c r="R282"/>
  <c r="P283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4"/>
  <c r="BH154"/>
  <c r="BG154"/>
  <c r="BF154"/>
  <c r="T154"/>
  <c r="R154"/>
  <c r="P154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F124"/>
  <c r="F122"/>
  <c r="E120"/>
  <c r="F89"/>
  <c r="F87"/>
  <c r="E85"/>
  <c r="J22"/>
  <c r="E22"/>
  <c r="J125"/>
  <c r="J21"/>
  <c r="J19"/>
  <c r="E19"/>
  <c r="J89"/>
  <c r="J18"/>
  <c r="J16"/>
  <c r="E16"/>
  <c r="F125"/>
  <c r="J15"/>
  <c r="J10"/>
  <c r="J122"/>
  <c i="1" r="L90"/>
  <c r="AM90"/>
  <c r="AM89"/>
  <c r="L89"/>
  <c r="AM87"/>
  <c r="L87"/>
  <c r="L85"/>
  <c r="L84"/>
  <c i="2" r="J301"/>
  <c r="J253"/>
  <c r="J207"/>
  <c r="BK343"/>
  <c r="BK165"/>
  <c r="BK351"/>
  <c r="BK257"/>
  <c r="BK215"/>
  <c r="BK145"/>
  <c r="BK306"/>
  <c r="BK202"/>
  <c r="J317"/>
  <c r="J259"/>
  <c r="J224"/>
  <c r="J334"/>
  <c r="J286"/>
  <c r="J213"/>
  <c r="J303"/>
  <c r="BK242"/>
  <c r="BK175"/>
  <c r="J351"/>
  <c r="BK319"/>
  <c r="BK268"/>
  <c r="BK222"/>
  <c r="J308"/>
  <c r="J293"/>
  <c r="BK248"/>
  <c r="J185"/>
  <c r="BK336"/>
  <c r="BK357"/>
  <c r="BK349"/>
  <c r="BK263"/>
  <c r="BK218"/>
  <c r="J167"/>
  <c r="BK312"/>
  <c r="J272"/>
  <c r="BK172"/>
  <c r="J307"/>
  <c r="J248"/>
  <c r="J177"/>
  <c r="J336"/>
  <c r="BK298"/>
  <c r="BK209"/>
  <c r="J335"/>
  <c r="BK296"/>
  <c r="J246"/>
  <c r="BK190"/>
  <c r="BK147"/>
  <c r="J321"/>
  <c r="BK253"/>
  <c r="J218"/>
  <c r="BK323"/>
  <c r="BK265"/>
  <c r="BK234"/>
  <c r="BK154"/>
  <c r="BK330"/>
  <c r="BK355"/>
  <c r="BK302"/>
  <c r="J234"/>
  <c r="J200"/>
  <c r="BK332"/>
  <c r="BK301"/>
  <c r="J261"/>
  <c r="J136"/>
  <c r="J291"/>
  <c r="J233"/>
  <c r="J145"/>
  <c r="BK315"/>
  <c r="J283"/>
  <c r="J197"/>
  <c r="J154"/>
  <c r="BK300"/>
  <c r="BK259"/>
  <c r="BK177"/>
  <c r="BK133"/>
  <c r="J305"/>
  <c r="BK266"/>
  <c r="BK226"/>
  <c r="J131"/>
  <c r="BK328"/>
  <c r="J298"/>
  <c r="J215"/>
  <c r="J344"/>
  <c r="BK321"/>
  <c r="J355"/>
  <c r="BK307"/>
  <c r="J251"/>
  <c r="BK213"/>
  <c r="J315"/>
  <c r="J294"/>
  <c r="BK160"/>
  <c r="BK311"/>
  <c r="J263"/>
  <c r="J226"/>
  <c r="BK325"/>
  <c r="J296"/>
  <c r="BK224"/>
  <c r="J175"/>
  <c r="BK309"/>
  <c r="J279"/>
  <c r="J222"/>
  <c r="BK139"/>
  <c r="BK327"/>
  <c r="BK270"/>
  <c r="J147"/>
  <c r="J332"/>
  <c r="BK255"/>
  <c r="J240"/>
  <c r="BK131"/>
  <c r="J319"/>
  <c r="BK353"/>
  <c r="J299"/>
  <c r="J242"/>
  <c r="BK207"/>
  <c r="J327"/>
  <c r="BK279"/>
  <c r="BK240"/>
  <c r="J343"/>
  <c r="J265"/>
  <c r="BK228"/>
  <c r="BK344"/>
  <c r="J302"/>
  <c r="BK246"/>
  <c r="BK167"/>
  <c r="BK310"/>
  <c r="BK286"/>
  <c r="BK200"/>
  <c r="BK136"/>
  <c r="BK335"/>
  <c r="BK303"/>
  <c r="BK244"/>
  <c r="J211"/>
  <c r="BK334"/>
  <c r="BK261"/>
  <c r="BK192"/>
  <c r="J342"/>
  <c r="J357"/>
  <c r="J346"/>
  <c r="J266"/>
  <c r="J228"/>
  <c r="J194"/>
  <c r="J311"/>
  <c r="J270"/>
  <c r="BK170"/>
  <c r="J309"/>
  <c r="BK238"/>
  <c r="J170"/>
  <c r="BK305"/>
  <c r="J237"/>
  <c r="BK185"/>
  <c r="BK317"/>
  <c r="J277"/>
  <c r="J230"/>
  <c i="1" r="AS94"/>
  <c i="2" r="J330"/>
  <c r="BK304"/>
  <c r="BK251"/>
  <c r="J133"/>
  <c r="BK299"/>
  <c r="J257"/>
  <c r="J244"/>
  <c r="J165"/>
  <c r="J359"/>
  <c r="J312"/>
  <c r="BK275"/>
  <c r="BK230"/>
  <c r="J192"/>
  <c r="J310"/>
  <c r="J268"/>
  <c r="J142"/>
  <c r="BK294"/>
  <c r="J236"/>
  <c r="BK142"/>
  <c r="J323"/>
  <c r="BK272"/>
  <c r="BK183"/>
  <c r="J328"/>
  <c r="BK293"/>
  <c r="BK231"/>
  <c r="J160"/>
  <c r="J338"/>
  <c r="BK291"/>
  <c r="BK233"/>
  <c r="J202"/>
  <c r="BK342"/>
  <c r="BK277"/>
  <c r="J231"/>
  <c r="J139"/>
  <c r="BK359"/>
  <c r="J353"/>
  <c r="BK283"/>
  <c r="BK237"/>
  <c r="BK211"/>
  <c r="BK338"/>
  <c r="J300"/>
  <c r="J183"/>
  <c r="J325"/>
  <c r="J255"/>
  <c r="J190"/>
  <c r="BK346"/>
  <c r="J304"/>
  <c r="J238"/>
  <c r="BK194"/>
  <c r="BK308"/>
  <c r="J275"/>
  <c r="BK197"/>
  <c r="J172"/>
  <c r="J349"/>
  <c r="J306"/>
  <c r="BK236"/>
  <c r="J209"/>
  <c l="1" r="BK199"/>
  <c r="J199"/>
  <c r="J98"/>
  <c r="R221"/>
  <c r="BK130"/>
  <c r="J130"/>
  <c r="J96"/>
  <c r="R199"/>
  <c r="P250"/>
  <c r="T130"/>
  <c r="R250"/>
  <c r="R285"/>
  <c r="R281"/>
  <c r="BK221"/>
  <c r="J221"/>
  <c r="J100"/>
  <c r="T250"/>
  <c r="BK314"/>
  <c r="J314"/>
  <c r="J106"/>
  <c r="T221"/>
  <c r="T269"/>
  <c r="T285"/>
  <c r="T281"/>
  <c r="BK341"/>
  <c r="BK340"/>
  <c r="J340"/>
  <c r="J107"/>
  <c r="P130"/>
  <c r="P199"/>
  <c r="R269"/>
  <c r="P285"/>
  <c r="P281"/>
  <c r="P314"/>
  <c r="T341"/>
  <c r="T340"/>
  <c r="T199"/>
  <c r="BK250"/>
  <c r="J250"/>
  <c r="J101"/>
  <c r="P269"/>
  <c r="R314"/>
  <c r="R341"/>
  <c r="R340"/>
  <c r="P348"/>
  <c r="P347"/>
  <c r="R130"/>
  <c r="R129"/>
  <c r="P221"/>
  <c r="BK269"/>
  <c r="J269"/>
  <c r="J102"/>
  <c r="BK285"/>
  <c r="J285"/>
  <c r="J105"/>
  <c r="T314"/>
  <c r="P341"/>
  <c r="P340"/>
  <c r="BK348"/>
  <c r="J348"/>
  <c r="J110"/>
  <c r="R348"/>
  <c r="R347"/>
  <c r="T348"/>
  <c r="T347"/>
  <c r="BK217"/>
  <c r="J217"/>
  <c r="J99"/>
  <c r="BK196"/>
  <c r="J196"/>
  <c r="J97"/>
  <c r="BK282"/>
  <c r="J282"/>
  <c r="J104"/>
  <c r="F90"/>
  <c r="BE154"/>
  <c r="BE175"/>
  <c r="BE185"/>
  <c r="BE190"/>
  <c r="BE200"/>
  <c r="BE255"/>
  <c r="BE283"/>
  <c r="BE286"/>
  <c r="BE307"/>
  <c r="BE308"/>
  <c r="BE309"/>
  <c r="BE323"/>
  <c r="BE343"/>
  <c r="BE349"/>
  <c r="J87"/>
  <c r="BE167"/>
  <c r="BE192"/>
  <c r="BE194"/>
  <c r="BE211"/>
  <c r="J90"/>
  <c r="BE139"/>
  <c r="BE142"/>
  <c r="BE145"/>
  <c r="BE160"/>
  <c r="BE207"/>
  <c r="BE218"/>
  <c r="BE233"/>
  <c r="BE234"/>
  <c r="BE236"/>
  <c r="BE242"/>
  <c r="BE244"/>
  <c r="BE251"/>
  <c r="BE253"/>
  <c r="BE257"/>
  <c r="BE259"/>
  <c r="BE261"/>
  <c r="BE263"/>
  <c r="BE265"/>
  <c r="BE266"/>
  <c r="BE268"/>
  <c r="BE275"/>
  <c r="BE277"/>
  <c r="BE279"/>
  <c r="BE294"/>
  <c r="BE310"/>
  <c r="BE311"/>
  <c r="BE312"/>
  <c r="BE338"/>
  <c r="J124"/>
  <c r="BE136"/>
  <c r="BE147"/>
  <c r="BE165"/>
  <c r="BE272"/>
  <c r="BE293"/>
  <c r="BE299"/>
  <c r="BE300"/>
  <c r="BE301"/>
  <c r="BE302"/>
  <c r="BE303"/>
  <c r="BE304"/>
  <c r="BE305"/>
  <c r="BE306"/>
  <c r="BE330"/>
  <c r="BE209"/>
  <c r="BE213"/>
  <c r="BE215"/>
  <c r="BE222"/>
  <c r="BE224"/>
  <c r="BE226"/>
  <c r="BE230"/>
  <c r="BE231"/>
  <c r="BE246"/>
  <c r="BE248"/>
  <c r="BE298"/>
  <c r="BE315"/>
  <c r="BE317"/>
  <c r="BE319"/>
  <c r="BE328"/>
  <c r="BE334"/>
  <c r="BE342"/>
  <c r="BE344"/>
  <c r="BE133"/>
  <c r="BE202"/>
  <c r="BE240"/>
  <c r="BE336"/>
  <c r="BE351"/>
  <c r="BE353"/>
  <c r="BE355"/>
  <c r="BE357"/>
  <c r="BE359"/>
  <c r="BE131"/>
  <c r="BE172"/>
  <c r="BE177"/>
  <c r="BE183"/>
  <c r="BE327"/>
  <c r="BE332"/>
  <c r="BE346"/>
  <c r="BE170"/>
  <c r="BE197"/>
  <c r="BE228"/>
  <c r="BE237"/>
  <c r="BE238"/>
  <c r="BE270"/>
  <c r="BE291"/>
  <c r="BE296"/>
  <c r="BE321"/>
  <c r="BE325"/>
  <c r="BE335"/>
  <c r="J32"/>
  <c i="1" r="AW95"/>
  <c i="2" r="F35"/>
  <c i="1" r="BD95"/>
  <c r="BD94"/>
  <c r="W33"/>
  <c i="2" r="F34"/>
  <c i="1" r="BC95"/>
  <c r="BC94"/>
  <c r="AY94"/>
  <c i="2" r="F32"/>
  <c i="1" r="BA95"/>
  <c r="BA94"/>
  <c r="W30"/>
  <c i="2" r="F33"/>
  <c i="1" r="BB95"/>
  <c r="BB94"/>
  <c r="AX94"/>
  <c i="2" l="1" r="P129"/>
  <c r="P128"/>
  <c i="1" r="AU95"/>
  <c i="2" r="T129"/>
  <c r="T128"/>
  <c r="R128"/>
  <c r="BK129"/>
  <c r="J129"/>
  <c r="J95"/>
  <c r="BK281"/>
  <c r="J281"/>
  <c r="J103"/>
  <c r="J341"/>
  <c r="J108"/>
  <c r="BK347"/>
  <c r="J347"/>
  <c r="J109"/>
  <c i="1" r="AU94"/>
  <c r="AW94"/>
  <c r="AK30"/>
  <c r="W32"/>
  <c i="2" r="J31"/>
  <c i="1" r="AV95"/>
  <c r="AT95"/>
  <c i="2" r="F31"/>
  <c i="1" r="AZ95"/>
  <c r="AZ94"/>
  <c r="W29"/>
  <c r="W31"/>
  <c i="2" l="1" r="BK128"/>
  <c r="J128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<sst xmlns="http://schemas.openxmlformats.org/spreadsheetml/2006/main">
  <si>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</si>
  <si>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</si>
  <si>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</si>
  <si>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</si>
  <si>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</si>
  <si>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{8871f8e6-0aeb-4b42-911f-96d5028fc6a7}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</si>
  <si>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</si>
  <si>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</si>
  <si>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</si>
  <si>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</si>
  <si>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</si>
  <si>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</si>
  <si>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</si>
  <si>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</si>
  <si>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</si>
  <si>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</si>
  <si>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</si>
  <si>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Přeložka NN, přípojka plynu a kanalizace pro objekt č.p. 26</t>
  </si>
  <si>
    <t>KSO:</t>
  </si>
  <si>
    <t>CC-CZ:</t>
  </si>
  <si>
    <t>Místo:</t>
  </si>
  <si>
    <t>Drnholec nad Lubinou</t>
  </si>
  <si>
    <t>Datum:</t>
  </si>
  <si>
    <t>1. 2. 2024</t>
  </si>
  <si>
    <t>Zadavatel:</t>
  </si>
  <si>
    <t>IČ:</t>
  </si>
  <si>
    <t>00298077</t>
  </si>
  <si>
    <t xml:space="preserve">Město Kopřivnice 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</si>
  <si>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</si>
  <si>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</si>
  <si>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</si>
  <si>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</si>
  <si>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</si>
  <si>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</si>
  <si>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</si>
  <si>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</si>
  <si>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</si>
  <si>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</si>
  <si>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</si>
  <si>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</si>
  <si>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</si>
  <si>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</si>
  <si>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</si>
  <si>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</si>
  <si>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</si>
  <si>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</si>
  <si>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</si>
  <si>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</si>
  <si>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</si>
  <si>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</si>
  <si>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</si>
  <si>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</si>
  <si>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</si>
  <si>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</si>
  <si>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</si>
  <si>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</si>
  <si>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</si>
  <si>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</si>
  <si>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</si>
  <si>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</si>
  <si>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</si>
  <si>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</si>
  <si>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</si>
  <si>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</si>
  <si>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</si>
  <si>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</si>
  <si>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</si>
  <si>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</si>
  <si>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</si>
  <si>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</si>
  <si>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</si>
  <si>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</si>
  <si>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</si>
  <si>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</si>
  <si>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</si>
  <si>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</si>
  <si>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</si>
  <si>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</si>
  <si>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</si>
  <si>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</si>
  <si>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</si>
  <si>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</si>
  <si>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</si>
  <si>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</si>
  <si>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</si>
  <si>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</si>
  <si>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</si>
  <si>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</si>
  <si>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</si>
  <si>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</si>
  <si>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</si>
  <si>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</si>
  <si>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</si>
  <si>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</si>
  <si>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</si>
  <si>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</si>
  <si>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</si>
  <si>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</si>
  <si>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</si>
  <si>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</si>
  <si>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723 - Plynovod OPZ</t>
  </si>
  <si>
    <t xml:space="preserve">    741 - Elektroinstalace - silnoproud</t>
  </si>
  <si>
    <t>M - Práce a dodávky M</t>
  </si>
  <si>
    <t xml:space="preserve">    23-M - Montáže potrubí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</si>
  <si>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</si>
  <si>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</si>
  <si>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</si>
  <si>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</si>
  <si>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</si>
  <si>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</si>
  <si>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</si>
  <si>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</si>
  <si>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</si>
  <si>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</si>
  <si>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</si>
  <si>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</si>
  <si>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</si>
  <si>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</si>
  <si>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</si>
  <si>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</si>
  <si>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</si>
  <si>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</si>
  <si>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</si>
  <si>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</si>
  <si>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</si>
  <si>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ručně</t>
  </si>
  <si>
    <t>m2</t>
  </si>
  <si>
    <t>CS ÚRS 2023 02</t>
  </si>
  <si>
    <t>4</t>
  </si>
  <si>
    <t>1996386886</t>
  </si>
  <si>
    <t>Online PSC</t>
  </si>
  <si>
    <t>https://podminky.urs.cz/item/CS_URS_2023_02/113106021</t>
  </si>
  <si>
    <t>113106022</t>
  </si>
  <si>
    <t>Rozebrání dlažeb při překopech komunikací pro pěší z kamenných dlaždic ručně</t>
  </si>
  <si>
    <t>-781711477</t>
  </si>
  <si>
    <t>https://podminky.urs.cz/item/CS_URS_2023_02/113106022</t>
  </si>
  <si>
    <t>VV</t>
  </si>
  <si>
    <t>18,5*1,2</t>
  </si>
  <si>
    <t>3</t>
  </si>
  <si>
    <t>113107135</t>
  </si>
  <si>
    <t>Odstranění podkladu z betonu vyztuženého sítěmi tl do 100 mm ručně</t>
  </si>
  <si>
    <t>502314055</t>
  </si>
  <si>
    <t>https://podminky.urs.cz/item/CS_URS_2023_02/113107135</t>
  </si>
  <si>
    <t>11,8*((1,5+2,0+1,5)/3)</t>
  </si>
  <si>
    <t>113107142</t>
  </si>
  <si>
    <t>Odstranění podkladu živičného tl přes 50 do 100 mm ručně</t>
  </si>
  <si>
    <t>-1458187969</t>
  </si>
  <si>
    <t>https://podminky.urs.cz/item/CS_URS_2023_02/113107142</t>
  </si>
  <si>
    <t>10*0,6</t>
  </si>
  <si>
    <t>5</t>
  </si>
  <si>
    <t>113154123</t>
  </si>
  <si>
    <t>Frézování živičného krytu tl 50 mm pruh š přes 0,5 do 1 m pl do 500 m2 bez překážek v trase</t>
  </si>
  <si>
    <t>205584122</t>
  </si>
  <si>
    <t>https://podminky.urs.cz/item/CS_URS_2023_02/113154123</t>
  </si>
  <si>
    <t>3,8*7</t>
  </si>
  <si>
    <t>6</t>
  </si>
  <si>
    <t>113204111</t>
  </si>
  <si>
    <t>Vytrhání obrub záhonových</t>
  </si>
  <si>
    <t>m</t>
  </si>
  <si>
    <t>1489039126</t>
  </si>
  <si>
    <t>https://podminky.urs.cz/item/CS_URS_2023_02/113204111</t>
  </si>
  <si>
    <t>7</t>
  </si>
  <si>
    <t>132151102</t>
  </si>
  <si>
    <t>Hloubení rýh nezapažených š do 800 mm v hornině třídy těžitelnosti I skupiny 1 a 2 objem do 50 m3 strojně</t>
  </si>
  <si>
    <t>m3</t>
  </si>
  <si>
    <t>1666621981</t>
  </si>
  <si>
    <t>https://podminky.urs.cz/item/CS_URS_2023_02/132151102</t>
  </si>
  <si>
    <t>"přeložka NN pozemek p.č. 554" 9*0,3*0,3</t>
  </si>
  <si>
    <t>"plynovodní přípojka v pozemku 554" 5*0,3*0,3</t>
  </si>
  <si>
    <t>"odběrné zařízení plynu a NN" 7*0,3*0,3*2</t>
  </si>
  <si>
    <t>"kanalizační přípojka" 12*0,4*0,3</t>
  </si>
  <si>
    <t>Součet</t>
  </si>
  <si>
    <t>8</t>
  </si>
  <si>
    <t>132251101</t>
  </si>
  <si>
    <t>Hloubení rýh nezapažených š do 800 mm v hornině třídy těžitelnosti I skupiny 3 objem do 20 m3 strojně</t>
  </si>
  <si>
    <t>100057228</t>
  </si>
  <si>
    <t>https://podminky.urs.cz/item/CS_URS_2023_02/132251101</t>
  </si>
  <si>
    <t>"Přeložka NN" 65*0,3*0,7</t>
  </si>
  <si>
    <t>"Plynovodní přípojka" 24*0,3*0,5</t>
  </si>
  <si>
    <t xml:space="preserve">"knalizační přípojka" 24*0,4*0,8 </t>
  </si>
  <si>
    <t>9</t>
  </si>
  <si>
    <t>132312122</t>
  </si>
  <si>
    <t>Hloubení zapažených rýh šířky do 800 mm v nesoudržných horninách třídy těžitelnosti II skupiny 4 ručně</t>
  </si>
  <si>
    <t>-131322118</t>
  </si>
  <si>
    <t>https://podminky.urs.cz/item/CS_URS_2023_02/132312122</t>
  </si>
  <si>
    <t>"Přeložka NN" 9*0,3*0,4</t>
  </si>
  <si>
    <t>"Plynovodní přípojka" (4*0,3*0,7)+(1*1*0,7)</t>
  </si>
  <si>
    <t>"přípojka kanalizace" (6,5*0,6*1,55)+(1*1*1,5)</t>
  </si>
  <si>
    <t>10</t>
  </si>
  <si>
    <t>162251101</t>
  </si>
  <si>
    <t>Vodorovné přemístění do 20 m výkopku/sypaniny z horniny třídy těžitelnosti I skupiny 1 až 3</t>
  </si>
  <si>
    <t>1423678740</t>
  </si>
  <si>
    <t>https://podminky.urs.cz/item/CS_URS_2023_02/162251101</t>
  </si>
  <si>
    <t>11</t>
  </si>
  <si>
    <t>162751119</t>
  </si>
  <si>
    <t>Příplatek k vodorovnému přemístění výkopku/sypaniny z horniny třídy těžitelnosti I skupiny 1 až 3 ZKD 1000 m přes 10000 m</t>
  </si>
  <si>
    <t>-1177434827</t>
  </si>
  <si>
    <t>https://podminky.urs.cz/item/CS_URS_2023_02/162751119</t>
  </si>
  <si>
    <t>36,375*15</t>
  </si>
  <si>
    <t>167151111</t>
  </si>
  <si>
    <t>Nakládání výkopku z hornin třídy těžitelnosti I skupiny 1 až 3 přes 100 m3</t>
  </si>
  <si>
    <t>1132203486</t>
  </si>
  <si>
    <t>https://podminky.urs.cz/item/CS_URS_2023_02/167151111</t>
  </si>
  <si>
    <t>13</t>
  </si>
  <si>
    <t>174152101</t>
  </si>
  <si>
    <t>Zásyp jam, šachet a rýh do 30 m3 sypaninou se zhutněním při překopech inženýrských sítí</t>
  </si>
  <si>
    <t>-635142052</t>
  </si>
  <si>
    <t>https://podminky.urs.cz/item/CS_URS_2023_02/174152101</t>
  </si>
  <si>
    <t>36,44-10,98</t>
  </si>
  <si>
    <t>14</t>
  </si>
  <si>
    <t>M</t>
  </si>
  <si>
    <t>58344171</t>
  </si>
  <si>
    <t>štěrkodrť frakce 0/32</t>
  </si>
  <si>
    <t>t</t>
  </si>
  <si>
    <t>-1137348031</t>
  </si>
  <si>
    <t>25,46*1,8</t>
  </si>
  <si>
    <t>15</t>
  </si>
  <si>
    <t>175151101</t>
  </si>
  <si>
    <t>Obsypání potrubí strojně sypaninou bez prohození, uloženou do 3 m</t>
  </si>
  <si>
    <t>1220730349</t>
  </si>
  <si>
    <t>https://podminky.urs.cz/item/CS_URS_2023_02/175151101</t>
  </si>
  <si>
    <t>"kanal" 32*0,4*0,3</t>
  </si>
  <si>
    <t>"NN" 74*0,3*0,2</t>
  </si>
  <si>
    <t>"Plyn " 30*0,3*0,3</t>
  </si>
  <si>
    <t>16</t>
  </si>
  <si>
    <t>58331200</t>
  </si>
  <si>
    <t>štěrkopísek netříděný</t>
  </si>
  <si>
    <t>1881494751</t>
  </si>
  <si>
    <t>2,44*2 'Přepočtené koeficientem množství</t>
  </si>
  <si>
    <t>17</t>
  </si>
  <si>
    <t>181351103</t>
  </si>
  <si>
    <t>Rozprostření ornice tl vrstvy do 200 mm pl přes 100 do 500 m2 v rovině nebo ve svahu do 1:5 strojně</t>
  </si>
  <si>
    <t>-1062421988</t>
  </si>
  <si>
    <t>https://podminky.urs.cz/item/CS_URS_2023_02/181351103</t>
  </si>
  <si>
    <t>"pozemek 306/2" 31</t>
  </si>
  <si>
    <t>"pozemek 33/1" 98</t>
  </si>
  <si>
    <t>18</t>
  </si>
  <si>
    <t>10364101</t>
  </si>
  <si>
    <t>zemina pro terénní úpravy - ornice</t>
  </si>
  <si>
    <t>1789151661</t>
  </si>
  <si>
    <t>129*0,2*1,8</t>
  </si>
  <si>
    <t>19</t>
  </si>
  <si>
    <t>181411121</t>
  </si>
  <si>
    <t>Založení lučního trávníku výsevem pl do 1000 m2 v rovině a ve svahu do 1:5</t>
  </si>
  <si>
    <t>-1629084639</t>
  </si>
  <si>
    <t>https://podminky.urs.cz/item/CS_URS_2023_02/181411121</t>
  </si>
  <si>
    <t>20</t>
  </si>
  <si>
    <t>00572470</t>
  </si>
  <si>
    <t>osivo směs travní univerzál</t>
  </si>
  <si>
    <t>kg</t>
  </si>
  <si>
    <t>-1653189587</t>
  </si>
  <si>
    <t>129*0,02 'Přepočtené koeficientem množství</t>
  </si>
  <si>
    <t>Svislé a kompletní konstrukce</t>
  </si>
  <si>
    <t>104</t>
  </si>
  <si>
    <t>348401120</t>
  </si>
  <si>
    <t xml:space="preserve">Demontáž + montáž  stávajícího  oplocení ze strojového pletiva s napínacími dráty v do 1,6 m</t>
  </si>
  <si>
    <t>CS ÚRS 2024 01</t>
  </si>
  <si>
    <t>308557542</t>
  </si>
  <si>
    <t>https://podminky.urs.cz/item/CS_URS_2024_01/348401120</t>
  </si>
  <si>
    <t>Komunikace pozemní</t>
  </si>
  <si>
    <t>573231106</t>
  </si>
  <si>
    <t>Postřik živičný spojovací ze silniční emulze v množství 0,30 kg/m2</t>
  </si>
  <si>
    <t>1909761278</t>
  </si>
  <si>
    <t>https://podminky.urs.cz/item/CS_URS_2023_02/573231106</t>
  </si>
  <si>
    <t>22</t>
  </si>
  <si>
    <t>577144221</t>
  </si>
  <si>
    <t>Asfaltový beton vrstva obrusná ACO 11 (ABS) tř. II tl 50 mm š přes 3 m z nemodifikovaného asfaltu</t>
  </si>
  <si>
    <t>-635681020</t>
  </si>
  <si>
    <t>https://podminky.urs.cz/item/CS_URS_2023_02/577144221</t>
  </si>
  <si>
    <t>"pozemek 554" 44,3</t>
  </si>
  <si>
    <t>"pozemek 33/3" 11,7</t>
  </si>
  <si>
    <t>23</t>
  </si>
  <si>
    <t>577145112</t>
  </si>
  <si>
    <t>Asfaltový beton vrstva ložní ACL 16 (ABH) tl 50 mm š do 3 m z nemodifikovaného asfaltu</t>
  </si>
  <si>
    <t>1122543641</t>
  </si>
  <si>
    <t>https://podminky.urs.cz/item/CS_URS_2023_02/577145112</t>
  </si>
  <si>
    <t>24</t>
  </si>
  <si>
    <t>594611112</t>
  </si>
  <si>
    <t>Kladení dlažby z lomového kamene tl do 100 mm s provedením lože ze štěrkopísku</t>
  </si>
  <si>
    <t>32122594</t>
  </si>
  <si>
    <t>https://podminky.urs.cz/item/CS_URS_2023_02/594611112</t>
  </si>
  <si>
    <t>25</t>
  </si>
  <si>
    <t>596211210</t>
  </si>
  <si>
    <t>Kladení zámkové dlažby komunikací pro pěší ručně tl 80 mm skupiny A pl do 50 m2</t>
  </si>
  <si>
    <t>-1535810532</t>
  </si>
  <si>
    <t>https://podminky.urs.cz/item/CS_URS_2023_02/596211210</t>
  </si>
  <si>
    <t>26</t>
  </si>
  <si>
    <t>59245213</t>
  </si>
  <si>
    <t>dlažba zámková tvaru I 196x161x80mm přírodní</t>
  </si>
  <si>
    <t>1669796893</t>
  </si>
  <si>
    <t>31,59*1,03 'Přepočtené koeficientem množství</t>
  </si>
  <si>
    <t>27</t>
  </si>
  <si>
    <t>599632111</t>
  </si>
  <si>
    <t>Vyplnění spár dlažby z lomového kamene MC se zatřením</t>
  </si>
  <si>
    <t>-552031197</t>
  </si>
  <si>
    <t>https://podminky.urs.cz/item/CS_URS_2023_02/599632111</t>
  </si>
  <si>
    <t>Úpravy povrchů, podlahy a osazování výplní</t>
  </si>
  <si>
    <t>28</t>
  </si>
  <si>
    <t>637121111</t>
  </si>
  <si>
    <t>Okapový chodník z kačírku tl 100 mm s udusáním</t>
  </si>
  <si>
    <t>727281840</t>
  </si>
  <si>
    <t>https://podminky.urs.cz/item/CS_URS_2023_02/637121111</t>
  </si>
  <si>
    <t>35*0,55</t>
  </si>
  <si>
    <t>Trubní vedení</t>
  </si>
  <si>
    <t>29</t>
  </si>
  <si>
    <t>871270310</t>
  </si>
  <si>
    <t xml:space="preserve">Montáž kanalizačního potrubí hladkého plnostěnného SN 10 z polypropylenu DN 125 dešťová kanalizace </t>
  </si>
  <si>
    <t>-389532614</t>
  </si>
  <si>
    <t>https://podminky.urs.cz/item/CS_URS_2023_02/871270310</t>
  </si>
  <si>
    <t>30</t>
  </si>
  <si>
    <t>28617010</t>
  </si>
  <si>
    <t>trubka kanalizační PP plnostěnná třívrstvá DN 125x3000mm SN10</t>
  </si>
  <si>
    <t>-403382937</t>
  </si>
  <si>
    <t>33*1,015 'Přepočtené koeficientem množství</t>
  </si>
  <si>
    <t>31</t>
  </si>
  <si>
    <t>871315231</t>
  </si>
  <si>
    <t>Kanalizační potrubí z tvrdého PVC jednovrstvé tuhost třídy SN10 DN 160</t>
  </si>
  <si>
    <t>-498165586</t>
  </si>
  <si>
    <t>https://podminky.urs.cz/item/CS_URS_2023_02/871315231</t>
  </si>
  <si>
    <t>32</t>
  </si>
  <si>
    <t>877270310</t>
  </si>
  <si>
    <t>Montáž kolen na kanalizačním potrubí z PP nebo tvrdého PVC trub hladkých plnostěnných DN 125</t>
  </si>
  <si>
    <t>kus</t>
  </si>
  <si>
    <t>856001079</t>
  </si>
  <si>
    <t>https://podminky.urs.cz/item/CS_URS_2023_02/877270310</t>
  </si>
  <si>
    <t>33</t>
  </si>
  <si>
    <t>28617161</t>
  </si>
  <si>
    <t>koleno kanalizační PP SN16 15° DN 125</t>
  </si>
  <si>
    <t>1258410185</t>
  </si>
  <si>
    <t>34</t>
  </si>
  <si>
    <t>877270320</t>
  </si>
  <si>
    <t>Montáž odboček na kanalizačním potrubí z PP nebo tvrdého PVC trub hladkých plnostěnných DN 125</t>
  </si>
  <si>
    <t>-209355612</t>
  </si>
  <si>
    <t>https://podminky.urs.cz/item/CS_URS_2023_02/877270320</t>
  </si>
  <si>
    <t>35</t>
  </si>
  <si>
    <t>28617202</t>
  </si>
  <si>
    <t>odbočka kanalizační PP SN16 45° DN 125/125</t>
  </si>
  <si>
    <t>665236537</t>
  </si>
  <si>
    <t>36</t>
  </si>
  <si>
    <t>877270330</t>
  </si>
  <si>
    <t>Montáž spojek na kanalizačním potrubí z PP nebo tvrdého PVC trub hladkých plnostěnných DN 125</t>
  </si>
  <si>
    <t>1182537691</t>
  </si>
  <si>
    <t>https://podminky.urs.cz/item/CS_URS_2023_02/877270330</t>
  </si>
  <si>
    <t>37</t>
  </si>
  <si>
    <t>28611502</t>
  </si>
  <si>
    <t>redukce kanalizační PVC 125/110</t>
  </si>
  <si>
    <t>-723991177</t>
  </si>
  <si>
    <t>38</t>
  </si>
  <si>
    <t>894 R1</t>
  </si>
  <si>
    <t>Spojka "IN SITU dn 160 dodávka + montáž</t>
  </si>
  <si>
    <t>ks</t>
  </si>
  <si>
    <t>168759199</t>
  </si>
  <si>
    <t>39</t>
  </si>
  <si>
    <t>894811113</t>
  </si>
  <si>
    <t>Revizní šachta z PVC typ přímý, DN 315/160 hl od 1360 do 1730 mm</t>
  </si>
  <si>
    <t>1131696774</t>
  </si>
  <si>
    <t>https://podminky.urs.cz/item/CS_URS_2023_02/894811113</t>
  </si>
  <si>
    <t>40</t>
  </si>
  <si>
    <t>894811133</t>
  </si>
  <si>
    <t>Revizní šachta z PVC typ přímý, DN 400/160 tlak 12,5 t hl od 1360 do 1730 mm</t>
  </si>
  <si>
    <t>2035477142</t>
  </si>
  <si>
    <t>https://podminky.urs.cz/item/CS_URS_2023_02/894811133</t>
  </si>
  <si>
    <t>41</t>
  </si>
  <si>
    <t>894811145</t>
  </si>
  <si>
    <t>Revizní šachta z PVC typ přímý, DN 400/160 tlak 40 t hl od 1860 do 2230 mm</t>
  </si>
  <si>
    <t>-1239158612</t>
  </si>
  <si>
    <t>https://podminky.urs.cz/item/CS_URS_2023_02/894811145</t>
  </si>
  <si>
    <t>42</t>
  </si>
  <si>
    <t>894812041</t>
  </si>
  <si>
    <t>Příplatek k rourám revizní a čistící šachty z PP DN 400 za uříznutí šachtové roury</t>
  </si>
  <si>
    <t>1833812535</t>
  </si>
  <si>
    <t>https://podminky.urs.cz/item/CS_URS_2023_02/894812041</t>
  </si>
  <si>
    <t>43</t>
  </si>
  <si>
    <t>894812061</t>
  </si>
  <si>
    <t>Revizní a čistící šachta z PP DN 400 poklop litinový pochůzí pro třídu zatížení A15</t>
  </si>
  <si>
    <t>919096810</t>
  </si>
  <si>
    <t>https://podminky.urs.cz/item/CS_URS_2023_02/894812061</t>
  </si>
  <si>
    <t>44</t>
  </si>
  <si>
    <t>894812063</t>
  </si>
  <si>
    <t>Revizní a čistící šachta z PP DN 400 poklop litinový plný do teleskopické trubky pro třídu zatížení D400</t>
  </si>
  <si>
    <t>973979885</t>
  </si>
  <si>
    <t>https://podminky.urs.cz/item/CS_URS_2023_02/894812063</t>
  </si>
  <si>
    <t>Ostatní konstrukce a práce, bourání</t>
  </si>
  <si>
    <t>45</t>
  </si>
  <si>
    <t>916231212</t>
  </si>
  <si>
    <t>Osazení chodníkového obrubníku betonového stojatého bez boční opěry do lože z betonu prostého</t>
  </si>
  <si>
    <t>68236103</t>
  </si>
  <si>
    <t>https://podminky.urs.cz/item/CS_URS_2023_02/916231212</t>
  </si>
  <si>
    <t>46</t>
  </si>
  <si>
    <t>59217016</t>
  </si>
  <si>
    <t>obrubník betonový chodníkový 1000x80x250mm</t>
  </si>
  <si>
    <t>2052933556</t>
  </si>
  <si>
    <t>20*1,02 'Přepočtené koeficientem množství</t>
  </si>
  <si>
    <t>47</t>
  </si>
  <si>
    <t>916231213</t>
  </si>
  <si>
    <t>Osazení chodníkového obrubníku betonového stojatého s boční opěrou do lože z betonu prostého</t>
  </si>
  <si>
    <t>-414511453</t>
  </si>
  <si>
    <t>https://podminky.urs.cz/item/CS_URS_2023_02/916231213</t>
  </si>
  <si>
    <t>48</t>
  </si>
  <si>
    <t>59217008</t>
  </si>
  <si>
    <t>obrubník betonový parkový 1000x80x200mm</t>
  </si>
  <si>
    <t>1315300948</t>
  </si>
  <si>
    <t>35*1,02 'Přepočtené koeficientem množství</t>
  </si>
  <si>
    <t>49</t>
  </si>
  <si>
    <t>919732221</t>
  </si>
  <si>
    <t>Styčná spára napojení nového živičného povrchu na stávající za tepla š 15 mm hl 25 mm bez prořezání</t>
  </si>
  <si>
    <t>-407417613</t>
  </si>
  <si>
    <t>https://podminky.urs.cz/item/CS_URS_2023_02/919732221</t>
  </si>
  <si>
    <t>50</t>
  </si>
  <si>
    <t>919735112</t>
  </si>
  <si>
    <t>Řezání stávajícího živičného krytu hl přes 50 do 100 mm</t>
  </si>
  <si>
    <t>-630919793</t>
  </si>
  <si>
    <t>https://podminky.urs.cz/item/CS_URS_2023_02/919735112</t>
  </si>
  <si>
    <t>51</t>
  </si>
  <si>
    <t>935113111</t>
  </si>
  <si>
    <t>Osazení odvodňovacího polymerbetonového žlabu s krycím roštem šířky do 200 mm</t>
  </si>
  <si>
    <t>189657201</t>
  </si>
  <si>
    <t>https://podminky.urs.cz/item/CS_URS_2023_02/935113111</t>
  </si>
  <si>
    <t>52</t>
  </si>
  <si>
    <t>59227126</t>
  </si>
  <si>
    <t>žlab odvodňovací s roštem bez spádu dna monolitický z polymerbetonu pro vysoké zatížení š 150mm</t>
  </si>
  <si>
    <t>-1830871246</t>
  </si>
  <si>
    <t>53</t>
  </si>
  <si>
    <t>935923216</t>
  </si>
  <si>
    <t>Osazení vpusti pro odvodňovací žlab betonový nebo polymerbetonový s krycím roštem šířky do 200 mm</t>
  </si>
  <si>
    <t>510327677</t>
  </si>
  <si>
    <t>https://podminky.urs.cz/item/CS_URS_2023_02/935923216</t>
  </si>
  <si>
    <t>54</t>
  </si>
  <si>
    <t>59223075</t>
  </si>
  <si>
    <t>vpusť odtoková polymerbetonová s integrovaným těsněním a můstkovým litinovým roštem pro horizontální připojení potrubí 500x150x500</t>
  </si>
  <si>
    <t>-418569619</t>
  </si>
  <si>
    <t>997</t>
  </si>
  <si>
    <t>Přesun sutě</t>
  </si>
  <si>
    <t>55</t>
  </si>
  <si>
    <t>997006511</t>
  </si>
  <si>
    <t>Vodorovná doprava suti s naložením a složením na skládku do 100 m</t>
  </si>
  <si>
    <t>-1101309769</t>
  </si>
  <si>
    <t>https://podminky.urs.cz/item/CS_URS_2023_02/997006511</t>
  </si>
  <si>
    <t>56</t>
  </si>
  <si>
    <t>997006519</t>
  </si>
  <si>
    <t>Příplatek k vodorovnému přemístění suti na skládku ZKD 1 km přes 1 km</t>
  </si>
  <si>
    <t>-1698062611</t>
  </si>
  <si>
    <t>https://podminky.urs.cz/item/CS_URS_2023_02/997006519</t>
  </si>
  <si>
    <t>23,276*15</t>
  </si>
  <si>
    <t>57</t>
  </si>
  <si>
    <t>997013601</t>
  </si>
  <si>
    <t>Poplatek za uložení na skládce (skládkovné) stavebního odpadu betonového kód odpadu 17 01 01</t>
  </si>
  <si>
    <t>1816474340</t>
  </si>
  <si>
    <t>https://podminky.urs.cz/item/CS_URS_2023_02/997013601</t>
  </si>
  <si>
    <t>58</t>
  </si>
  <si>
    <t>997013645</t>
  </si>
  <si>
    <t>Poplatek za uložení na skládce (skládkovné) odpadu asfaltového bez dehtu kód odpadu 17 03 02</t>
  </si>
  <si>
    <t>51433356</t>
  </si>
  <si>
    <t>https://podminky.urs.cz/item/CS_URS_2023_02/997013645</t>
  </si>
  <si>
    <t>59</t>
  </si>
  <si>
    <t>997013655</t>
  </si>
  <si>
    <t>Poplatek za uložení na skládce (skládkovné) zeminy a kamení kód odpadu 17 05 04</t>
  </si>
  <si>
    <t>724025468</t>
  </si>
  <si>
    <t>https://podminky.urs.cz/item/CS_URS_2023_02/997013655</t>
  </si>
  <si>
    <t>PSV</t>
  </si>
  <si>
    <t>Práce a dodávky PSV</t>
  </si>
  <si>
    <t>721</t>
  </si>
  <si>
    <t>Zdravotechnika - vnitřní kanalizace</t>
  </si>
  <si>
    <t>60</t>
  </si>
  <si>
    <t>721242105</t>
  </si>
  <si>
    <t>Lapač střešních splavenin z PP se zápachovou klapkou a lapacím košem DN 110</t>
  </si>
  <si>
    <t>1739364144</t>
  </si>
  <si>
    <t>https://podminky.urs.cz/item/CS_URS_2023_02/721242105</t>
  </si>
  <si>
    <t>723</t>
  </si>
  <si>
    <t>Plynovod OPZ</t>
  </si>
  <si>
    <t>61</t>
  </si>
  <si>
    <t>723170114</t>
  </si>
  <si>
    <t>Potrubí plynové plastové Pe 100, PN 0,4 MPa, D 32 x 3,0 mm spojované elektrotvarovkami</t>
  </si>
  <si>
    <t>1877214422</t>
  </si>
  <si>
    <t>https://podminky.urs.cz/item/CS_URS_2023_02/723170114</t>
  </si>
  <si>
    <t>"přípojka" 6,4</t>
  </si>
  <si>
    <t>"OPZ"26</t>
  </si>
  <si>
    <t>62</t>
  </si>
  <si>
    <t>723181024</t>
  </si>
  <si>
    <t>Potrubí měděné tvrdé spojované lisováním D 28x1,5 mm</t>
  </si>
  <si>
    <t>-1412468049</t>
  </si>
  <si>
    <t>https://podminky.urs.cz/item/CS_URS_2023_02/723181024</t>
  </si>
  <si>
    <t>63</t>
  </si>
  <si>
    <t>55261604</t>
  </si>
  <si>
    <t>koleno 90 ° Cu lisovací spoj pro rozvod plynu d 28</t>
  </si>
  <si>
    <t>-1470012741</t>
  </si>
  <si>
    <t>64</t>
  </si>
  <si>
    <t>723190909</t>
  </si>
  <si>
    <t>Zkouška těsnosti potrubí plynovodního</t>
  </si>
  <si>
    <t>2050107515</t>
  </si>
  <si>
    <t>https://podminky.urs.cz/item/CS_URS_2023_02/723190909</t>
  </si>
  <si>
    <t>65</t>
  </si>
  <si>
    <t>723230104</t>
  </si>
  <si>
    <t>Kulový uzávěr přímý PN 5 G 1" FF s protipožární armaturou a 2x vnitřním závitem</t>
  </si>
  <si>
    <t>-2091651584</t>
  </si>
  <si>
    <t>https://podminky.urs.cz/item/CS_URS_2023_02/723230104</t>
  </si>
  <si>
    <t>66</t>
  </si>
  <si>
    <t>723R1</t>
  </si>
  <si>
    <t xml:space="preserve">Montáž plynoměrové skříně </t>
  </si>
  <si>
    <t>-481160406</t>
  </si>
  <si>
    <t>67</t>
  </si>
  <si>
    <t>723R2</t>
  </si>
  <si>
    <t xml:space="preserve">Plynoměrová plastová skříň 1840x620x250 </t>
  </si>
  <si>
    <t>699535650</t>
  </si>
  <si>
    <t>68</t>
  </si>
  <si>
    <t>723R3</t>
  </si>
  <si>
    <t>Sestava s regulátorem pro plynovodní přípojku</t>
  </si>
  <si>
    <t xml:space="preserve">ks </t>
  </si>
  <si>
    <t>-1886938971</t>
  </si>
  <si>
    <t>69</t>
  </si>
  <si>
    <t>723R13</t>
  </si>
  <si>
    <t xml:space="preserve">Revize plynovodni přípojky + OPZ      </t>
  </si>
  <si>
    <t>536242368</t>
  </si>
  <si>
    <t>70</t>
  </si>
  <si>
    <t>723R14</t>
  </si>
  <si>
    <t xml:space="preserve">Ochranné potrubí PE 100 RC dn 63 dodávka + montáž </t>
  </si>
  <si>
    <t>-1125706965</t>
  </si>
  <si>
    <t>71</t>
  </si>
  <si>
    <t>723R15</t>
  </si>
  <si>
    <t xml:space="preserve">Signalizační vodič CY ZŽ 2,5 mm2  D+M</t>
  </si>
  <si>
    <t>-1145824614</t>
  </si>
  <si>
    <t>72</t>
  </si>
  <si>
    <t>723R4</t>
  </si>
  <si>
    <t>Montáž elektrotvarovky Tkus redukovaný 110/32</t>
  </si>
  <si>
    <t>1704826199</t>
  </si>
  <si>
    <t>73</t>
  </si>
  <si>
    <t>723R5</t>
  </si>
  <si>
    <t>Elektroodbočka redukovaná s prodlouženým hrdlem 110/32</t>
  </si>
  <si>
    <t>-571348212</t>
  </si>
  <si>
    <t>74</t>
  </si>
  <si>
    <t>723R6</t>
  </si>
  <si>
    <t xml:space="preserve">Tesnění + víko </t>
  </si>
  <si>
    <t>435461307</t>
  </si>
  <si>
    <t>75</t>
  </si>
  <si>
    <t>723R7</t>
  </si>
  <si>
    <t xml:space="preserve">Montáž elektrotvarovek </t>
  </si>
  <si>
    <t>2013571150</t>
  </si>
  <si>
    <t>76</t>
  </si>
  <si>
    <t>723R8</t>
  </si>
  <si>
    <t>Elektrospojka dn 2</t>
  </si>
  <si>
    <t>-913999340</t>
  </si>
  <si>
    <t>77</t>
  </si>
  <si>
    <t>723R9</t>
  </si>
  <si>
    <t>Elektro koleno dn32</t>
  </si>
  <si>
    <t>355156959</t>
  </si>
  <si>
    <t>78</t>
  </si>
  <si>
    <t>723R10</t>
  </si>
  <si>
    <t>Přechod PE/CU dn 32/28</t>
  </si>
  <si>
    <t>-87788218</t>
  </si>
  <si>
    <t>79</t>
  </si>
  <si>
    <t>723R11</t>
  </si>
  <si>
    <t xml:space="preserve">Integrovaný přechod z PE/ocel - závit </t>
  </si>
  <si>
    <t>-1624911960</t>
  </si>
  <si>
    <t>80</t>
  </si>
  <si>
    <t>998723101</t>
  </si>
  <si>
    <t>Přesun hmot tonážní pro vnitřní plynovod v objektech v do 6 m</t>
  </si>
  <si>
    <t>694150628</t>
  </si>
  <si>
    <t>https://podminky.urs.cz/item/CS_URS_2023_02/998723101</t>
  </si>
  <si>
    <t>741</t>
  </si>
  <si>
    <t>Elektroinstalace - silnoproud</t>
  </si>
  <si>
    <t>81</t>
  </si>
  <si>
    <t>741122025</t>
  </si>
  <si>
    <t xml:space="preserve">Montáž kabel Cu  plný kulatý 4x16 až 25 mm2 (např. CYKY)</t>
  </si>
  <si>
    <t>-743394187</t>
  </si>
  <si>
    <t>https://podminky.urs.cz/item/CS_URS_2023_02/741122025</t>
  </si>
  <si>
    <t>82</t>
  </si>
  <si>
    <t>34111080</t>
  </si>
  <si>
    <t>kabel instalační jádro Cu plné izolace PVC plášť PVC 450/750V (CYKY) 4x16mm2</t>
  </si>
  <si>
    <t>384741612</t>
  </si>
  <si>
    <t>100*1,15 'Přepočtené koeficientem množství</t>
  </si>
  <si>
    <t>83</t>
  </si>
  <si>
    <t>741122031</t>
  </si>
  <si>
    <t>Montáž kabel Cu bez ukončení uložený pod omítku plný kulatý 5x1,5 až 2,5 mm2 (např. CYKY)</t>
  </si>
  <si>
    <t>37697196</t>
  </si>
  <si>
    <t>https://podminky.urs.cz/item/CS_URS_2023_02/741122031</t>
  </si>
  <si>
    <t>84</t>
  </si>
  <si>
    <t>34111090</t>
  </si>
  <si>
    <t>kabel instalační jádro Cu plné izolace PVC plášť PVC 450/750V (CYKY) 5x1,5mm2</t>
  </si>
  <si>
    <t>1501589011</t>
  </si>
  <si>
    <t>75*1,15 'Přepočtené koeficientem množství</t>
  </si>
  <si>
    <t>85</t>
  </si>
  <si>
    <t>741125873</t>
  </si>
  <si>
    <t xml:space="preserve">Demontáž kabel Al plný kulatý žíla 4x16 mm2 uložený pod omítku k zpětnému propojení </t>
  </si>
  <si>
    <t>-2016900819</t>
  </si>
  <si>
    <t>https://podminky.urs.cz/item/CS_URS_2023_02/741125873</t>
  </si>
  <si>
    <t>86</t>
  </si>
  <si>
    <t>741210101</t>
  </si>
  <si>
    <t>Montáž elektroměrového rozvaděče č.p. 26 a č.p. 100</t>
  </si>
  <si>
    <t>700389956</t>
  </si>
  <si>
    <t>https://podminky.urs.cz/item/CS_URS_2023_02/741210101</t>
  </si>
  <si>
    <t>87</t>
  </si>
  <si>
    <t>RMAT0001</t>
  </si>
  <si>
    <t xml:space="preserve">Elektroměrový rozvaděč </t>
  </si>
  <si>
    <t>-89210870</t>
  </si>
  <si>
    <t>88</t>
  </si>
  <si>
    <t>741211811</t>
  </si>
  <si>
    <t>Demontáž rozvodnic kovových pod omítkou s krytím do IPx4 plochou do 0,2 m2</t>
  </si>
  <si>
    <t>680406736</t>
  </si>
  <si>
    <t>https://podminky.urs.cz/item/CS_URS_2023_02/741211811</t>
  </si>
  <si>
    <t>89</t>
  </si>
  <si>
    <t>741211813</t>
  </si>
  <si>
    <t>Demontáž rozvodnic kovových pod omítkou s krytím do IPx4 plochou do 0,8 m2</t>
  </si>
  <si>
    <t>-1096930869</t>
  </si>
  <si>
    <t>https://podminky.urs.cz/item/CS_URS_2023_02/741211813</t>
  </si>
  <si>
    <t>90</t>
  </si>
  <si>
    <t>741220003</t>
  </si>
  <si>
    <t>Montáž rozvaděče 12 modulů IP 65</t>
  </si>
  <si>
    <t>-209131193</t>
  </si>
  <si>
    <t>https://podminky.urs.cz/item/CS_URS_2023_02/741220003</t>
  </si>
  <si>
    <t>91</t>
  </si>
  <si>
    <t>RMAT0002</t>
  </si>
  <si>
    <t xml:space="preserve">Plastová rozvodnice 12 modulů 1řada  IP 65 </t>
  </si>
  <si>
    <t>725256631</t>
  </si>
  <si>
    <t>92</t>
  </si>
  <si>
    <t>RMAT0003</t>
  </si>
  <si>
    <t>Svorkovnice rozbočovací 4pól Al/Cu na DIN lištu</t>
  </si>
  <si>
    <t>460721380</t>
  </si>
  <si>
    <t>93</t>
  </si>
  <si>
    <t>741810001</t>
  </si>
  <si>
    <t>Celková prohlídka elektrického rozvodu a zařízení do 100 000,- Kč</t>
  </si>
  <si>
    <t>-223426557</t>
  </si>
  <si>
    <t>https://podminky.urs.cz/item/CS_URS_2023_02/741810001</t>
  </si>
  <si>
    <t>94</t>
  </si>
  <si>
    <t>998741101</t>
  </si>
  <si>
    <t>Přesun hmot tonážní pro silnoproud v objektech v do 6 m</t>
  </si>
  <si>
    <t>1531156037</t>
  </si>
  <si>
    <t>https://podminky.urs.cz/item/CS_URS_2023_02/998741101</t>
  </si>
  <si>
    <t>Práce a dodávky M</t>
  </si>
  <si>
    <t>23-M</t>
  </si>
  <si>
    <t>Montáže potrubí</t>
  </si>
  <si>
    <t>95</t>
  </si>
  <si>
    <t>23 R 01</t>
  </si>
  <si>
    <t>Půlená chránička DN 100</t>
  </si>
  <si>
    <t>706397343</t>
  </si>
  <si>
    <t>105</t>
  </si>
  <si>
    <t>23 R 02</t>
  </si>
  <si>
    <t xml:space="preserve">Ochrana trubka kabelu na sloupě včetně uchycení  </t>
  </si>
  <si>
    <t>-1006395735</t>
  </si>
  <si>
    <t>96</t>
  </si>
  <si>
    <t>230202031</t>
  </si>
  <si>
    <t>Montáž chráničky plastové průměru do 63 mm</t>
  </si>
  <si>
    <t>-1127301301</t>
  </si>
  <si>
    <t>https://podminky.urs.cz/item/CS_URS_2023_02/230202031</t>
  </si>
  <si>
    <t>97</t>
  </si>
  <si>
    <t>34571351</t>
  </si>
  <si>
    <t>trubka elektroinstalační ohebná dvouplášťová korugovaná (chránička) D 41/50mm, HDPE+LDPE</t>
  </si>
  <si>
    <t>128</t>
  </si>
  <si>
    <t>1880834042</t>
  </si>
  <si>
    <t>VRN</t>
  </si>
  <si>
    <t>Vedlejší rozpočtové náklady</t>
  </si>
  <si>
    <t>VRN1</t>
  </si>
  <si>
    <t>Průzkumné, geodetické a projektové práce</t>
  </si>
  <si>
    <t>98</t>
  </si>
  <si>
    <t>011103000</t>
  </si>
  <si>
    <t xml:space="preserve">Vytýčení inženýeských sítí </t>
  </si>
  <si>
    <t>soub</t>
  </si>
  <si>
    <t>1024</t>
  </si>
  <si>
    <t>1159180417</t>
  </si>
  <si>
    <t>https://podminky.urs.cz/item/CS_URS_2023_02/011103000</t>
  </si>
  <si>
    <t>99</t>
  </si>
  <si>
    <t>012203000</t>
  </si>
  <si>
    <t>Geodetické práce při provádění stavby</t>
  </si>
  <si>
    <t>1206134876</t>
  </si>
  <si>
    <t>https://podminky.urs.cz/item/CS_URS_2023_02/012203000</t>
  </si>
  <si>
    <t>100</t>
  </si>
  <si>
    <t>012303000</t>
  </si>
  <si>
    <t>Geodetické práce po výstavbě</t>
  </si>
  <si>
    <t>-920412480</t>
  </si>
  <si>
    <t>https://podminky.urs.cz/item/CS_URS_2023_02/012303000</t>
  </si>
  <si>
    <t>101</t>
  </si>
  <si>
    <t>013274000</t>
  </si>
  <si>
    <t>Pasportizace objektu před započetím prací</t>
  </si>
  <si>
    <t>-304752754</t>
  </si>
  <si>
    <t>https://podminky.urs.cz/item/CS_URS_2023_02/013274000</t>
  </si>
  <si>
    <t>102</t>
  </si>
  <si>
    <t>013284000</t>
  </si>
  <si>
    <t>Pasportizace objektu po provedení prací</t>
  </si>
  <si>
    <t>1586136909</t>
  </si>
  <si>
    <t>https://podminky.urs.cz/item/CS_URS_2023_02/013284000</t>
  </si>
  <si>
    <t>103</t>
  </si>
  <si>
    <t>013294000</t>
  </si>
  <si>
    <t>Ostatní dokumentace - přechodné dopravní značení - uzavírka MK</t>
  </si>
  <si>
    <t>1480495260</t>
  </si>
  <si>
    <t>https://podminky.urs.cz/item/CS_URS_2023_02/013294000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</si>
</sst>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021" TargetMode="External" /><Relationship Id="rId2" Type="http://schemas.openxmlformats.org/officeDocument/2006/relationships/hyperlink" Target="https://podminky.urs.cz/item/CS_URS_2023_02/113106022" TargetMode="External" /><Relationship Id="rId3" Type="http://schemas.openxmlformats.org/officeDocument/2006/relationships/hyperlink" Target="https://podminky.urs.cz/item/CS_URS_2023_02/113107135" TargetMode="External" /><Relationship Id="rId4" Type="http://schemas.openxmlformats.org/officeDocument/2006/relationships/hyperlink" Target="https://podminky.urs.cz/item/CS_URS_2023_02/113107142" TargetMode="External" /><Relationship Id="rId5" Type="http://schemas.openxmlformats.org/officeDocument/2006/relationships/hyperlink" Target="https://podminky.urs.cz/item/CS_URS_2023_02/113154123" TargetMode="External" /><Relationship Id="rId6" Type="http://schemas.openxmlformats.org/officeDocument/2006/relationships/hyperlink" Target="https://podminky.urs.cz/item/CS_URS_2023_02/113204111" TargetMode="External" /><Relationship Id="rId7" Type="http://schemas.openxmlformats.org/officeDocument/2006/relationships/hyperlink" Target="https://podminky.urs.cz/item/CS_URS_2023_02/132151102" TargetMode="External" /><Relationship Id="rId8" Type="http://schemas.openxmlformats.org/officeDocument/2006/relationships/hyperlink" Target="https://podminky.urs.cz/item/CS_URS_2023_02/132251101" TargetMode="External" /><Relationship Id="rId9" Type="http://schemas.openxmlformats.org/officeDocument/2006/relationships/hyperlink" Target="https://podminky.urs.cz/item/CS_URS_2023_02/132312122" TargetMode="External" /><Relationship Id="rId10" Type="http://schemas.openxmlformats.org/officeDocument/2006/relationships/hyperlink" Target="https://podminky.urs.cz/item/CS_URS_2023_02/162251101" TargetMode="External" /><Relationship Id="rId11" Type="http://schemas.openxmlformats.org/officeDocument/2006/relationships/hyperlink" Target="https://podminky.urs.cz/item/CS_URS_2023_02/162751119" TargetMode="External" /><Relationship Id="rId12" Type="http://schemas.openxmlformats.org/officeDocument/2006/relationships/hyperlink" Target="https://podminky.urs.cz/item/CS_URS_2023_02/167151111" TargetMode="External" /><Relationship Id="rId13" Type="http://schemas.openxmlformats.org/officeDocument/2006/relationships/hyperlink" Target="https://podminky.urs.cz/item/CS_URS_2023_02/174152101" TargetMode="External" /><Relationship Id="rId14" Type="http://schemas.openxmlformats.org/officeDocument/2006/relationships/hyperlink" Target="https://podminky.urs.cz/item/CS_URS_2023_02/175151101" TargetMode="External" /><Relationship Id="rId15" Type="http://schemas.openxmlformats.org/officeDocument/2006/relationships/hyperlink" Target="https://podminky.urs.cz/item/CS_URS_2023_02/181351103" TargetMode="External" /><Relationship Id="rId16" Type="http://schemas.openxmlformats.org/officeDocument/2006/relationships/hyperlink" Target="https://podminky.urs.cz/item/CS_URS_2023_02/181411121" TargetMode="External" /><Relationship Id="rId17" Type="http://schemas.openxmlformats.org/officeDocument/2006/relationships/hyperlink" Target="https://podminky.urs.cz/item/CS_URS_2024_01/348401120" TargetMode="External" /><Relationship Id="rId18" Type="http://schemas.openxmlformats.org/officeDocument/2006/relationships/hyperlink" Target="https://podminky.urs.cz/item/CS_URS_2023_02/573231106" TargetMode="External" /><Relationship Id="rId19" Type="http://schemas.openxmlformats.org/officeDocument/2006/relationships/hyperlink" Target="https://podminky.urs.cz/item/CS_URS_2023_02/577144221" TargetMode="External" /><Relationship Id="rId20" Type="http://schemas.openxmlformats.org/officeDocument/2006/relationships/hyperlink" Target="https://podminky.urs.cz/item/CS_URS_2023_02/577145112" TargetMode="External" /><Relationship Id="rId21" Type="http://schemas.openxmlformats.org/officeDocument/2006/relationships/hyperlink" Target="https://podminky.urs.cz/item/CS_URS_2023_02/594611112" TargetMode="External" /><Relationship Id="rId22" Type="http://schemas.openxmlformats.org/officeDocument/2006/relationships/hyperlink" Target="https://podminky.urs.cz/item/CS_URS_2023_02/596211210" TargetMode="External" /><Relationship Id="rId23" Type="http://schemas.openxmlformats.org/officeDocument/2006/relationships/hyperlink" Target="https://podminky.urs.cz/item/CS_URS_2023_02/599632111" TargetMode="External" /><Relationship Id="rId24" Type="http://schemas.openxmlformats.org/officeDocument/2006/relationships/hyperlink" Target="https://podminky.urs.cz/item/CS_URS_2023_02/637121111" TargetMode="External" /><Relationship Id="rId25" Type="http://schemas.openxmlformats.org/officeDocument/2006/relationships/hyperlink" Target="https://podminky.urs.cz/item/CS_URS_2023_02/871270310" TargetMode="External" /><Relationship Id="rId26" Type="http://schemas.openxmlformats.org/officeDocument/2006/relationships/hyperlink" Target="https://podminky.urs.cz/item/CS_URS_2023_02/871315231" TargetMode="External" /><Relationship Id="rId27" Type="http://schemas.openxmlformats.org/officeDocument/2006/relationships/hyperlink" Target="https://podminky.urs.cz/item/CS_URS_2023_02/877270310" TargetMode="External" /><Relationship Id="rId28" Type="http://schemas.openxmlformats.org/officeDocument/2006/relationships/hyperlink" Target="https://podminky.urs.cz/item/CS_URS_2023_02/877270320" TargetMode="External" /><Relationship Id="rId29" Type="http://schemas.openxmlformats.org/officeDocument/2006/relationships/hyperlink" Target="https://podminky.urs.cz/item/CS_URS_2023_02/877270330" TargetMode="External" /><Relationship Id="rId30" Type="http://schemas.openxmlformats.org/officeDocument/2006/relationships/hyperlink" Target="https://podminky.urs.cz/item/CS_URS_2023_02/894811113" TargetMode="External" /><Relationship Id="rId31" Type="http://schemas.openxmlformats.org/officeDocument/2006/relationships/hyperlink" Target="https://podminky.urs.cz/item/CS_URS_2023_02/894811133" TargetMode="External" /><Relationship Id="rId32" Type="http://schemas.openxmlformats.org/officeDocument/2006/relationships/hyperlink" Target="https://podminky.urs.cz/item/CS_URS_2023_02/894811145" TargetMode="External" /><Relationship Id="rId33" Type="http://schemas.openxmlformats.org/officeDocument/2006/relationships/hyperlink" Target="https://podminky.urs.cz/item/CS_URS_2023_02/894812041" TargetMode="External" /><Relationship Id="rId34" Type="http://schemas.openxmlformats.org/officeDocument/2006/relationships/hyperlink" Target="https://podminky.urs.cz/item/CS_URS_2023_02/894812061" TargetMode="External" /><Relationship Id="rId35" Type="http://schemas.openxmlformats.org/officeDocument/2006/relationships/hyperlink" Target="https://podminky.urs.cz/item/CS_URS_2023_02/894812063" TargetMode="External" /><Relationship Id="rId36" Type="http://schemas.openxmlformats.org/officeDocument/2006/relationships/hyperlink" Target="https://podminky.urs.cz/item/CS_URS_2023_02/916231212" TargetMode="External" /><Relationship Id="rId37" Type="http://schemas.openxmlformats.org/officeDocument/2006/relationships/hyperlink" Target="https://podminky.urs.cz/item/CS_URS_2023_02/916231213" TargetMode="External" /><Relationship Id="rId38" Type="http://schemas.openxmlformats.org/officeDocument/2006/relationships/hyperlink" Target="https://podminky.urs.cz/item/CS_URS_2023_02/919732221" TargetMode="External" /><Relationship Id="rId39" Type="http://schemas.openxmlformats.org/officeDocument/2006/relationships/hyperlink" Target="https://podminky.urs.cz/item/CS_URS_2023_02/919735112" TargetMode="External" /><Relationship Id="rId40" Type="http://schemas.openxmlformats.org/officeDocument/2006/relationships/hyperlink" Target="https://podminky.urs.cz/item/CS_URS_2023_02/935113111" TargetMode="External" /><Relationship Id="rId41" Type="http://schemas.openxmlformats.org/officeDocument/2006/relationships/hyperlink" Target="https://podminky.urs.cz/item/CS_URS_2023_02/935923216" TargetMode="External" /><Relationship Id="rId42" Type="http://schemas.openxmlformats.org/officeDocument/2006/relationships/hyperlink" Target="https://podminky.urs.cz/item/CS_URS_2023_02/997006511" TargetMode="External" /><Relationship Id="rId43" Type="http://schemas.openxmlformats.org/officeDocument/2006/relationships/hyperlink" Target="https://podminky.urs.cz/item/CS_URS_2023_02/997006519" TargetMode="External" /><Relationship Id="rId44" Type="http://schemas.openxmlformats.org/officeDocument/2006/relationships/hyperlink" Target="https://podminky.urs.cz/item/CS_URS_2023_02/997013601" TargetMode="External" /><Relationship Id="rId45" Type="http://schemas.openxmlformats.org/officeDocument/2006/relationships/hyperlink" Target="https://podminky.urs.cz/item/CS_URS_2023_02/997013645" TargetMode="External" /><Relationship Id="rId46" Type="http://schemas.openxmlformats.org/officeDocument/2006/relationships/hyperlink" Target="https://podminky.urs.cz/item/CS_URS_2023_02/997013655" TargetMode="External" /><Relationship Id="rId47" Type="http://schemas.openxmlformats.org/officeDocument/2006/relationships/hyperlink" Target="https://podminky.urs.cz/item/CS_URS_2023_02/721242105" TargetMode="External" /><Relationship Id="rId48" Type="http://schemas.openxmlformats.org/officeDocument/2006/relationships/hyperlink" Target="https://podminky.urs.cz/item/CS_URS_2023_02/723170114" TargetMode="External" /><Relationship Id="rId49" Type="http://schemas.openxmlformats.org/officeDocument/2006/relationships/hyperlink" Target="https://podminky.urs.cz/item/CS_URS_2023_02/723181024" TargetMode="External" /><Relationship Id="rId50" Type="http://schemas.openxmlformats.org/officeDocument/2006/relationships/hyperlink" Target="https://podminky.urs.cz/item/CS_URS_2023_02/723190909" TargetMode="External" /><Relationship Id="rId51" Type="http://schemas.openxmlformats.org/officeDocument/2006/relationships/hyperlink" Target="https://podminky.urs.cz/item/CS_URS_2023_02/723230104" TargetMode="External" /><Relationship Id="rId52" Type="http://schemas.openxmlformats.org/officeDocument/2006/relationships/hyperlink" Target="https://podminky.urs.cz/item/CS_URS_2023_02/998723101" TargetMode="External" /><Relationship Id="rId53" Type="http://schemas.openxmlformats.org/officeDocument/2006/relationships/hyperlink" Target="https://podminky.urs.cz/item/CS_URS_2023_02/741122025" TargetMode="External" /><Relationship Id="rId54" Type="http://schemas.openxmlformats.org/officeDocument/2006/relationships/hyperlink" Target="https://podminky.urs.cz/item/CS_URS_2023_02/741122031" TargetMode="External" /><Relationship Id="rId55" Type="http://schemas.openxmlformats.org/officeDocument/2006/relationships/hyperlink" Target="https://podminky.urs.cz/item/CS_URS_2023_02/741125873" TargetMode="External" /><Relationship Id="rId56" Type="http://schemas.openxmlformats.org/officeDocument/2006/relationships/hyperlink" Target="https://podminky.urs.cz/item/CS_URS_2023_02/741210101" TargetMode="External" /><Relationship Id="rId57" Type="http://schemas.openxmlformats.org/officeDocument/2006/relationships/hyperlink" Target="https://podminky.urs.cz/item/CS_URS_2023_02/741211811" TargetMode="External" /><Relationship Id="rId58" Type="http://schemas.openxmlformats.org/officeDocument/2006/relationships/hyperlink" Target="https://podminky.urs.cz/item/CS_URS_2023_02/741211813" TargetMode="External" /><Relationship Id="rId59" Type="http://schemas.openxmlformats.org/officeDocument/2006/relationships/hyperlink" Target="https://podminky.urs.cz/item/CS_URS_2023_02/741220003" TargetMode="External" /><Relationship Id="rId60" Type="http://schemas.openxmlformats.org/officeDocument/2006/relationships/hyperlink" Target="https://podminky.urs.cz/item/CS_URS_2023_02/741810001" TargetMode="External" /><Relationship Id="rId61" Type="http://schemas.openxmlformats.org/officeDocument/2006/relationships/hyperlink" Target="https://podminky.urs.cz/item/CS_URS_2023_02/998741101" TargetMode="External" /><Relationship Id="rId62" Type="http://schemas.openxmlformats.org/officeDocument/2006/relationships/hyperlink" Target="https://podminky.urs.cz/item/CS_URS_2023_02/230202031" TargetMode="External" /><Relationship Id="rId63" Type="http://schemas.openxmlformats.org/officeDocument/2006/relationships/hyperlink" Target="https://podminky.urs.cz/item/CS_URS_2023_02/011103000" TargetMode="External" /><Relationship Id="rId64" Type="http://schemas.openxmlformats.org/officeDocument/2006/relationships/hyperlink" Target="https://podminky.urs.cz/item/CS_URS_2023_02/012203000" TargetMode="External" /><Relationship Id="rId65" Type="http://schemas.openxmlformats.org/officeDocument/2006/relationships/hyperlink" Target="https://podminky.urs.cz/item/CS_URS_2023_02/012303000" TargetMode="External" /><Relationship Id="rId66" Type="http://schemas.openxmlformats.org/officeDocument/2006/relationships/hyperlink" Target="https://podminky.urs.cz/item/CS_URS_2023_02/013274000" TargetMode="External" /><Relationship Id="rId67" Type="http://schemas.openxmlformats.org/officeDocument/2006/relationships/hyperlink" Target="https://podminky.urs.cz/item/CS_URS_2023_02/013284000" TargetMode="External" /><Relationship Id="rId68" Type="http://schemas.openxmlformats.org/officeDocument/2006/relationships/hyperlink" Target="https://podminky.urs.cz/item/CS_URS_2023_02/013294000" TargetMode="External" /><Relationship Id="rId69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022023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Přeložka NN, přípojka plynu a kanalizace pro objekt č.p. 26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Drnholec nad Lubinou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1. 2. 2024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Město Kopřivnice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'022023 - Přeložka NN, pří...'!J28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'022023 - Přeložka NN, pří...'!P128</f>
        <v>0</v>
      </c>
      <c r="AV95" s="126">
        <f>'022023 - Přeložka NN, pří...'!J31</f>
        <v>0</v>
      </c>
      <c r="AW95" s="126">
        <f>'022023 - Přeložka NN, pří...'!J32</f>
        <v>0</v>
      </c>
      <c r="AX95" s="126">
        <f>'022023 - Přeložka NN, pří...'!J33</f>
        <v>0</v>
      </c>
      <c r="AY95" s="126">
        <f>'022023 - Přeložka NN, pří...'!J34</f>
        <v>0</v>
      </c>
      <c r="AZ95" s="126">
        <f>'022023 - Přeložka NN, pří...'!F31</f>
        <v>0</v>
      </c>
      <c r="BA95" s="126">
        <f>'022023 - Přeložka NN, pří...'!F32</f>
        <v>0</v>
      </c>
      <c r="BB95" s="126">
        <f>'022023 - Přeložka NN, pří...'!F33</f>
        <v>0</v>
      </c>
      <c r="BC95" s="126">
        <f>'022023 - Přeložka NN, pří...'!F34</f>
        <v>0</v>
      </c>
      <c r="BD95" s="128">
        <f>'022023 - Přeložka NN, pří...'!F35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9XjdodtL53otKnVDQVhR9p5PDPHLnJzZT7Ohcd3or4+rWXE+79g3VB2OsXOsU5gXbSquiqcVQNnzHfe7VY6zwA==" hashValue="iN3K8xRFL+qdmSyWfdFF2SGjHIqsKJ7sLB11Fb+t0kkkNsZDapxU+LQhauELsYVjv82giPKnadZiGVi3XS0Ut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2023 - Přeložka NN, př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83</v>
      </c>
    </row>
    <row r="4" s="1" customFormat="1" ht="24.96" customHeight="1">
      <c r="B4" s="19"/>
      <c r="D4" s="132" t="s">
        <v>84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1. 2. 2024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29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31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28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34</v>
      </c>
      <c r="E21" s="37"/>
      <c r="F21" s="37"/>
      <c r="G21" s="37"/>
      <c r="H21" s="37"/>
      <c r="I21" s="134" t="s">
        <v>25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28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36</v>
      </c>
      <c r="E28" s="37"/>
      <c r="F28" s="37"/>
      <c r="G28" s="37"/>
      <c r="H28" s="37"/>
      <c r="I28" s="37"/>
      <c r="J28" s="144">
        <f>ROUND(J128,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38</v>
      </c>
      <c r="G30" s="37"/>
      <c r="H30" s="37"/>
      <c r="I30" s="145" t="s">
        <v>37</v>
      </c>
      <c r="J30" s="145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40</v>
      </c>
      <c r="E31" s="134" t="s">
        <v>41</v>
      </c>
      <c r="F31" s="147">
        <f>ROUND((SUM(BE128:BE360)),  2)</f>
        <v>0</v>
      </c>
      <c r="G31" s="37"/>
      <c r="H31" s="37"/>
      <c r="I31" s="148">
        <v>0.20999999999999999</v>
      </c>
      <c r="J31" s="147">
        <f>ROUND(((SUM(BE128:BE360))*I31),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42</v>
      </c>
      <c r="F32" s="147">
        <f>ROUND((SUM(BF128:BF360)),  2)</f>
        <v>0</v>
      </c>
      <c r="G32" s="37"/>
      <c r="H32" s="37"/>
      <c r="I32" s="148">
        <v>0.12</v>
      </c>
      <c r="J32" s="147">
        <f>ROUND(((SUM(BF128:BF360))*I32),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43</v>
      </c>
      <c r="F33" s="147">
        <f>ROUND((SUM(BG128:BG360)),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44</v>
      </c>
      <c r="F34" s="147">
        <f>ROUND((SUM(BH128:BH360)),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45</v>
      </c>
      <c r="F35" s="147">
        <f>ROUND((SUM(BI128:BI360)),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46</v>
      </c>
      <c r="E37" s="151"/>
      <c r="F37" s="151"/>
      <c r="G37" s="152" t="s">
        <v>47</v>
      </c>
      <c r="H37" s="153" t="s">
        <v>48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9"/>
      <c r="D85" s="39"/>
      <c r="E85" s="75" t="str">
        <f>E7</f>
        <v>Přeložka NN, přípojka plynu a kanalizace pro objekt č.p. 26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Drnholec nad Lubinou</v>
      </c>
      <c r="G87" s="39"/>
      <c r="H87" s="39"/>
      <c r="I87" s="31" t="s">
        <v>22</v>
      </c>
      <c r="J87" s="78" t="str">
        <f>IF(J10="","",J10)</f>
        <v>1. 2. 2024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Město Kopřivnice </v>
      </c>
      <c r="G89" s="39"/>
      <c r="H89" s="39"/>
      <c r="I89" s="31" t="s">
        <v>31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9"/>
      <c r="E90" s="39"/>
      <c r="F90" s="26" t="str">
        <f>IF(E16="","",E16)</f>
        <v>Vyplň údaj</v>
      </c>
      <c r="G90" s="39"/>
      <c r="H90" s="39"/>
      <c r="I90" s="31" t="s">
        <v>34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86</v>
      </c>
      <c r="D92" s="168"/>
      <c r="E92" s="168"/>
      <c r="F92" s="168"/>
      <c r="G92" s="168"/>
      <c r="H92" s="168"/>
      <c r="I92" s="168"/>
      <c r="J92" s="169" t="s">
        <v>87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88</v>
      </c>
      <c r="D94" s="39"/>
      <c r="E94" s="39"/>
      <c r="F94" s="39"/>
      <c r="G94" s="39"/>
      <c r="H94" s="39"/>
      <c r="I94" s="39"/>
      <c r="J94" s="109">
        <f>J128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89</v>
      </c>
    </row>
    <row r="95" s="9" customFormat="1" ht="24.96" customHeight="1">
      <c r="A95" s="9"/>
      <c r="B95" s="171"/>
      <c r="C95" s="172"/>
      <c r="D95" s="173" t="s">
        <v>90</v>
      </c>
      <c r="E95" s="174"/>
      <c r="F95" s="174"/>
      <c r="G95" s="174"/>
      <c r="H95" s="174"/>
      <c r="I95" s="174"/>
      <c r="J95" s="175">
        <f>J129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91</v>
      </c>
      <c r="E96" s="180"/>
      <c r="F96" s="180"/>
      <c r="G96" s="180"/>
      <c r="H96" s="180"/>
      <c r="I96" s="180"/>
      <c r="J96" s="181">
        <f>J130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92</v>
      </c>
      <c r="E97" s="180"/>
      <c r="F97" s="180"/>
      <c r="G97" s="180"/>
      <c r="H97" s="180"/>
      <c r="I97" s="180"/>
      <c r="J97" s="181">
        <f>J196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93</v>
      </c>
      <c r="E98" s="180"/>
      <c r="F98" s="180"/>
      <c r="G98" s="180"/>
      <c r="H98" s="180"/>
      <c r="I98" s="180"/>
      <c r="J98" s="181">
        <f>J199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94</v>
      </c>
      <c r="E99" s="180"/>
      <c r="F99" s="180"/>
      <c r="G99" s="180"/>
      <c r="H99" s="180"/>
      <c r="I99" s="180"/>
      <c r="J99" s="181">
        <f>J217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95</v>
      </c>
      <c r="E100" s="180"/>
      <c r="F100" s="180"/>
      <c r="G100" s="180"/>
      <c r="H100" s="180"/>
      <c r="I100" s="180"/>
      <c r="J100" s="181">
        <f>J221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96</v>
      </c>
      <c r="E101" s="180"/>
      <c r="F101" s="180"/>
      <c r="G101" s="180"/>
      <c r="H101" s="180"/>
      <c r="I101" s="180"/>
      <c r="J101" s="181">
        <f>J250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97</v>
      </c>
      <c r="E102" s="180"/>
      <c r="F102" s="180"/>
      <c r="G102" s="180"/>
      <c r="H102" s="180"/>
      <c r="I102" s="180"/>
      <c r="J102" s="181">
        <f>J269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1"/>
      <c r="C103" s="172"/>
      <c r="D103" s="173" t="s">
        <v>98</v>
      </c>
      <c r="E103" s="174"/>
      <c r="F103" s="174"/>
      <c r="G103" s="174"/>
      <c r="H103" s="174"/>
      <c r="I103" s="174"/>
      <c r="J103" s="175">
        <f>J281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7"/>
      <c r="C104" s="178"/>
      <c r="D104" s="179" t="s">
        <v>99</v>
      </c>
      <c r="E104" s="180"/>
      <c r="F104" s="180"/>
      <c r="G104" s="180"/>
      <c r="H104" s="180"/>
      <c r="I104" s="180"/>
      <c r="J104" s="181">
        <f>J282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100</v>
      </c>
      <c r="E105" s="180"/>
      <c r="F105" s="180"/>
      <c r="G105" s="180"/>
      <c r="H105" s="180"/>
      <c r="I105" s="180"/>
      <c r="J105" s="181">
        <f>J285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101</v>
      </c>
      <c r="E106" s="180"/>
      <c r="F106" s="180"/>
      <c r="G106" s="180"/>
      <c r="H106" s="180"/>
      <c r="I106" s="180"/>
      <c r="J106" s="181">
        <f>J314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1"/>
      <c r="C107" s="172"/>
      <c r="D107" s="173" t="s">
        <v>102</v>
      </c>
      <c r="E107" s="174"/>
      <c r="F107" s="174"/>
      <c r="G107" s="174"/>
      <c r="H107" s="174"/>
      <c r="I107" s="174"/>
      <c r="J107" s="175">
        <f>J340</f>
        <v>0</v>
      </c>
      <c r="K107" s="172"/>
      <c r="L107" s="17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7"/>
      <c r="C108" s="178"/>
      <c r="D108" s="179" t="s">
        <v>103</v>
      </c>
      <c r="E108" s="180"/>
      <c r="F108" s="180"/>
      <c r="G108" s="180"/>
      <c r="H108" s="180"/>
      <c r="I108" s="180"/>
      <c r="J108" s="181">
        <f>J341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1"/>
      <c r="C109" s="172"/>
      <c r="D109" s="173" t="s">
        <v>104</v>
      </c>
      <c r="E109" s="174"/>
      <c r="F109" s="174"/>
      <c r="G109" s="174"/>
      <c r="H109" s="174"/>
      <c r="I109" s="174"/>
      <c r="J109" s="175">
        <f>J347</f>
        <v>0</v>
      </c>
      <c r="K109" s="172"/>
      <c r="L109" s="17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77"/>
      <c r="C110" s="178"/>
      <c r="D110" s="179" t="s">
        <v>105</v>
      </c>
      <c r="E110" s="180"/>
      <c r="F110" s="180"/>
      <c r="G110" s="180"/>
      <c r="H110" s="180"/>
      <c r="I110" s="180"/>
      <c r="J110" s="181">
        <f>J348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30" customHeight="1">
      <c r="A120" s="37"/>
      <c r="B120" s="38"/>
      <c r="C120" s="39"/>
      <c r="D120" s="39"/>
      <c r="E120" s="75" t="str">
        <f>E7</f>
        <v>Přeložka NN, přípojka plynu a kanalizace pro objekt č.p. 26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F10</f>
        <v>Drnholec nad Lubinou</v>
      </c>
      <c r="G122" s="39"/>
      <c r="H122" s="39"/>
      <c r="I122" s="31" t="s">
        <v>22</v>
      </c>
      <c r="J122" s="78" t="str">
        <f>IF(J10="","",J10)</f>
        <v>1. 2. 2024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E13</f>
        <v xml:space="preserve">Město Kopřivnice </v>
      </c>
      <c r="G124" s="39"/>
      <c r="H124" s="39"/>
      <c r="I124" s="31" t="s">
        <v>31</v>
      </c>
      <c r="J124" s="35" t="str">
        <f>E19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29</v>
      </c>
      <c r="D125" s="39"/>
      <c r="E125" s="39"/>
      <c r="F125" s="26" t="str">
        <f>IF(E16="","",E16)</f>
        <v>Vyplň údaj</v>
      </c>
      <c r="G125" s="39"/>
      <c r="H125" s="39"/>
      <c r="I125" s="31" t="s">
        <v>34</v>
      </c>
      <c r="J125" s="35" t="str">
        <f>E22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83"/>
      <c r="B127" s="184"/>
      <c r="C127" s="185" t="s">
        <v>107</v>
      </c>
      <c r="D127" s="186" t="s">
        <v>61</v>
      </c>
      <c r="E127" s="186" t="s">
        <v>57</v>
      </c>
      <c r="F127" s="186" t="s">
        <v>58</v>
      </c>
      <c r="G127" s="186" t="s">
        <v>108</v>
      </c>
      <c r="H127" s="186" t="s">
        <v>109</v>
      </c>
      <c r="I127" s="186" t="s">
        <v>110</v>
      </c>
      <c r="J127" s="186" t="s">
        <v>87</v>
      </c>
      <c r="K127" s="187" t="s">
        <v>111</v>
      </c>
      <c r="L127" s="188"/>
      <c r="M127" s="99" t="s">
        <v>1</v>
      </c>
      <c r="N127" s="100" t="s">
        <v>40</v>
      </c>
      <c r="O127" s="100" t="s">
        <v>112</v>
      </c>
      <c r="P127" s="100" t="s">
        <v>113</v>
      </c>
      <c r="Q127" s="100" t="s">
        <v>114</v>
      </c>
      <c r="R127" s="100" t="s">
        <v>115</v>
      </c>
      <c r="S127" s="100" t="s">
        <v>116</v>
      </c>
      <c r="T127" s="101" t="s">
        <v>117</v>
      </c>
      <c r="U127" s="183"/>
      <c r="V127" s="183"/>
      <c r="W127" s="183"/>
      <c r="X127" s="183"/>
      <c r="Y127" s="183"/>
      <c r="Z127" s="183"/>
      <c r="AA127" s="183"/>
      <c r="AB127" s="183"/>
      <c r="AC127" s="183"/>
      <c r="AD127" s="183"/>
      <c r="AE127" s="183"/>
    </row>
    <row r="128" s="2" customFormat="1" ht="22.8" customHeight="1">
      <c r="A128" s="37"/>
      <c r="B128" s="38"/>
      <c r="C128" s="106" t="s">
        <v>118</v>
      </c>
      <c r="D128" s="39"/>
      <c r="E128" s="39"/>
      <c r="F128" s="39"/>
      <c r="G128" s="39"/>
      <c r="H128" s="39"/>
      <c r="I128" s="39"/>
      <c r="J128" s="189">
        <f>BK128</f>
        <v>0</v>
      </c>
      <c r="K128" s="39"/>
      <c r="L128" s="43"/>
      <c r="M128" s="102"/>
      <c r="N128" s="190"/>
      <c r="O128" s="103"/>
      <c r="P128" s="191">
        <f>P129+P281+P340+P347</f>
        <v>0</v>
      </c>
      <c r="Q128" s="103"/>
      <c r="R128" s="191">
        <f>R129+R281+R340+R347</f>
        <v>123.44008580000001</v>
      </c>
      <c r="S128" s="103"/>
      <c r="T128" s="192">
        <f>T129+T281+T340+T347</f>
        <v>23.275531000000004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89</v>
      </c>
      <c r="BK128" s="193">
        <f>BK129+BK281+BK340+BK347</f>
        <v>0</v>
      </c>
    </row>
    <row r="129" s="12" customFormat="1" ht="25.92" customHeight="1">
      <c r="A129" s="12"/>
      <c r="B129" s="194"/>
      <c r="C129" s="195"/>
      <c r="D129" s="196" t="s">
        <v>75</v>
      </c>
      <c r="E129" s="197" t="s">
        <v>119</v>
      </c>
      <c r="F129" s="197" t="s">
        <v>120</v>
      </c>
      <c r="G129" s="195"/>
      <c r="H129" s="195"/>
      <c r="I129" s="198"/>
      <c r="J129" s="199">
        <f>BK129</f>
        <v>0</v>
      </c>
      <c r="K129" s="195"/>
      <c r="L129" s="200"/>
      <c r="M129" s="201"/>
      <c r="N129" s="202"/>
      <c r="O129" s="202"/>
      <c r="P129" s="203">
        <f>P130+P196+P199+P217+P221+P250+P269</f>
        <v>0</v>
      </c>
      <c r="Q129" s="202"/>
      <c r="R129" s="203">
        <f>R130+R196+R199+R217+R221+R250+R269</f>
        <v>123.27831380000001</v>
      </c>
      <c r="S129" s="202"/>
      <c r="T129" s="204">
        <f>T130+T196+T199+T217+T221+T250+T269</f>
        <v>23.230531000000003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5" t="s">
        <v>81</v>
      </c>
      <c r="AT129" s="206" t="s">
        <v>75</v>
      </c>
      <c r="AU129" s="206" t="s">
        <v>76</v>
      </c>
      <c r="AY129" s="205" t="s">
        <v>121</v>
      </c>
      <c r="BK129" s="207">
        <f>BK130+BK196+BK199+BK217+BK221+BK250+BK269</f>
        <v>0</v>
      </c>
    </row>
    <row r="130" s="12" customFormat="1" ht="22.8" customHeight="1">
      <c r="A130" s="12"/>
      <c r="B130" s="194"/>
      <c r="C130" s="195"/>
      <c r="D130" s="196" t="s">
        <v>75</v>
      </c>
      <c r="E130" s="208" t="s">
        <v>81</v>
      </c>
      <c r="F130" s="208" t="s">
        <v>122</v>
      </c>
      <c r="G130" s="195"/>
      <c r="H130" s="195"/>
      <c r="I130" s="198"/>
      <c r="J130" s="209">
        <f>BK130</f>
        <v>0</v>
      </c>
      <c r="K130" s="195"/>
      <c r="L130" s="200"/>
      <c r="M130" s="201"/>
      <c r="N130" s="202"/>
      <c r="O130" s="202"/>
      <c r="P130" s="203">
        <f>SUM(P131:P195)</f>
        <v>0</v>
      </c>
      <c r="Q130" s="202"/>
      <c r="R130" s="203">
        <f>SUM(R131:R195)</f>
        <v>97.151910000000001</v>
      </c>
      <c r="S130" s="202"/>
      <c r="T130" s="204">
        <f>SUM(T131:T195)</f>
        <v>23.230531000000003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5" t="s">
        <v>81</v>
      </c>
      <c r="AT130" s="206" t="s">
        <v>75</v>
      </c>
      <c r="AU130" s="206" t="s">
        <v>81</v>
      </c>
      <c r="AY130" s="205" t="s">
        <v>121</v>
      </c>
      <c r="BK130" s="207">
        <f>SUM(BK131:BK195)</f>
        <v>0</v>
      </c>
    </row>
    <row r="131" s="2" customFormat="1" ht="24.15" customHeight="1">
      <c r="A131" s="37"/>
      <c r="B131" s="38"/>
      <c r="C131" s="210" t="s">
        <v>81</v>
      </c>
      <c r="D131" s="210" t="s">
        <v>123</v>
      </c>
      <c r="E131" s="211" t="s">
        <v>124</v>
      </c>
      <c r="F131" s="212" t="s">
        <v>125</v>
      </c>
      <c r="G131" s="213" t="s">
        <v>126</v>
      </c>
      <c r="H131" s="214">
        <v>31.59</v>
      </c>
      <c r="I131" s="215"/>
      <c r="J131" s="216">
        <f>ROUND(I131*H131,2)</f>
        <v>0</v>
      </c>
      <c r="K131" s="212" t="s">
        <v>127</v>
      </c>
      <c r="L131" s="43"/>
      <c r="M131" s="217" t="s">
        <v>1</v>
      </c>
      <c r="N131" s="218" t="s">
        <v>41</v>
      </c>
      <c r="O131" s="90"/>
      <c r="P131" s="219">
        <f>O131*H131</f>
        <v>0</v>
      </c>
      <c r="Q131" s="219">
        <v>0</v>
      </c>
      <c r="R131" s="219">
        <f>Q131*H131</f>
        <v>0</v>
      </c>
      <c r="S131" s="219">
        <v>0.255</v>
      </c>
      <c r="T131" s="220">
        <f>S131*H131</f>
        <v>8.0554500000000004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1" t="s">
        <v>128</v>
      </c>
      <c r="AT131" s="221" t="s">
        <v>123</v>
      </c>
      <c r="AU131" s="221" t="s">
        <v>83</v>
      </c>
      <c r="AY131" s="16" t="s">
        <v>121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6" t="s">
        <v>81</v>
      </c>
      <c r="BK131" s="222">
        <f>ROUND(I131*H131,2)</f>
        <v>0</v>
      </c>
      <c r="BL131" s="16" t="s">
        <v>128</v>
      </c>
      <c r="BM131" s="221" t="s">
        <v>129</v>
      </c>
    </row>
    <row r="132" s="2" customFormat="1">
      <c r="A132" s="37"/>
      <c r="B132" s="38"/>
      <c r="C132" s="39"/>
      <c r="D132" s="223" t="s">
        <v>130</v>
      </c>
      <c r="E132" s="39"/>
      <c r="F132" s="224" t="s">
        <v>131</v>
      </c>
      <c r="G132" s="39"/>
      <c r="H132" s="39"/>
      <c r="I132" s="225"/>
      <c r="J132" s="39"/>
      <c r="K132" s="39"/>
      <c r="L132" s="43"/>
      <c r="M132" s="226"/>
      <c r="N132" s="22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130</v>
      </c>
      <c r="AU132" s="16" t="s">
        <v>83</v>
      </c>
    </row>
    <row r="133" s="2" customFormat="1" ht="24.15" customHeight="1">
      <c r="A133" s="37"/>
      <c r="B133" s="38"/>
      <c r="C133" s="210" t="s">
        <v>83</v>
      </c>
      <c r="D133" s="210" t="s">
        <v>123</v>
      </c>
      <c r="E133" s="211" t="s">
        <v>132</v>
      </c>
      <c r="F133" s="212" t="s">
        <v>133</v>
      </c>
      <c r="G133" s="213" t="s">
        <v>126</v>
      </c>
      <c r="H133" s="214">
        <v>22.199999999999999</v>
      </c>
      <c r="I133" s="215"/>
      <c r="J133" s="216">
        <f>ROUND(I133*H133,2)</f>
        <v>0</v>
      </c>
      <c r="K133" s="212" t="s">
        <v>127</v>
      </c>
      <c r="L133" s="43"/>
      <c r="M133" s="217" t="s">
        <v>1</v>
      </c>
      <c r="N133" s="218" t="s">
        <v>41</v>
      </c>
      <c r="O133" s="90"/>
      <c r="P133" s="219">
        <f>O133*H133</f>
        <v>0</v>
      </c>
      <c r="Q133" s="219">
        <v>0</v>
      </c>
      <c r="R133" s="219">
        <f>Q133*H133</f>
        <v>0</v>
      </c>
      <c r="S133" s="219">
        <v>0.23499999999999999</v>
      </c>
      <c r="T133" s="220">
        <f>S133*H133</f>
        <v>5.2169999999999996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128</v>
      </c>
      <c r="AT133" s="221" t="s">
        <v>123</v>
      </c>
      <c r="AU133" s="221" t="s">
        <v>83</v>
      </c>
      <c r="AY133" s="16" t="s">
        <v>121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81</v>
      </c>
      <c r="BK133" s="222">
        <f>ROUND(I133*H133,2)</f>
        <v>0</v>
      </c>
      <c r="BL133" s="16" t="s">
        <v>128</v>
      </c>
      <c r="BM133" s="221" t="s">
        <v>134</v>
      </c>
    </row>
    <row r="134" s="2" customFormat="1">
      <c r="A134" s="37"/>
      <c r="B134" s="38"/>
      <c r="C134" s="39"/>
      <c r="D134" s="223" t="s">
        <v>130</v>
      </c>
      <c r="E134" s="39"/>
      <c r="F134" s="224" t="s">
        <v>135</v>
      </c>
      <c r="G134" s="39"/>
      <c r="H134" s="39"/>
      <c r="I134" s="225"/>
      <c r="J134" s="39"/>
      <c r="K134" s="39"/>
      <c r="L134" s="43"/>
      <c r="M134" s="226"/>
      <c r="N134" s="227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83</v>
      </c>
    </row>
    <row r="135" s="13" customFormat="1">
      <c r="A135" s="13"/>
      <c r="B135" s="228"/>
      <c r="C135" s="229"/>
      <c r="D135" s="230" t="s">
        <v>136</v>
      </c>
      <c r="E135" s="231" t="s">
        <v>1</v>
      </c>
      <c r="F135" s="232" t="s">
        <v>137</v>
      </c>
      <c r="G135" s="229"/>
      <c r="H135" s="233">
        <v>22.199999999999999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136</v>
      </c>
      <c r="AU135" s="239" t="s">
        <v>83</v>
      </c>
      <c r="AV135" s="13" t="s">
        <v>83</v>
      </c>
      <c r="AW135" s="13" t="s">
        <v>33</v>
      </c>
      <c r="AX135" s="13" t="s">
        <v>81</v>
      </c>
      <c r="AY135" s="239" t="s">
        <v>121</v>
      </c>
    </row>
    <row r="136" s="2" customFormat="1" ht="24.15" customHeight="1">
      <c r="A136" s="37"/>
      <c r="B136" s="38"/>
      <c r="C136" s="210" t="s">
        <v>138</v>
      </c>
      <c r="D136" s="210" t="s">
        <v>123</v>
      </c>
      <c r="E136" s="211" t="s">
        <v>139</v>
      </c>
      <c r="F136" s="212" t="s">
        <v>140</v>
      </c>
      <c r="G136" s="213" t="s">
        <v>126</v>
      </c>
      <c r="H136" s="214">
        <v>19.667000000000002</v>
      </c>
      <c r="I136" s="215"/>
      <c r="J136" s="216">
        <f>ROUND(I136*H136,2)</f>
        <v>0</v>
      </c>
      <c r="K136" s="212" t="s">
        <v>127</v>
      </c>
      <c r="L136" s="43"/>
      <c r="M136" s="217" t="s">
        <v>1</v>
      </c>
      <c r="N136" s="218" t="s">
        <v>41</v>
      </c>
      <c r="O136" s="90"/>
      <c r="P136" s="219">
        <f>O136*H136</f>
        <v>0</v>
      </c>
      <c r="Q136" s="219">
        <v>0</v>
      </c>
      <c r="R136" s="219">
        <f>Q136*H136</f>
        <v>0</v>
      </c>
      <c r="S136" s="219">
        <v>0.24299999999999999</v>
      </c>
      <c r="T136" s="220">
        <f>S136*H136</f>
        <v>4.7790810000000006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1" t="s">
        <v>128</v>
      </c>
      <c r="AT136" s="221" t="s">
        <v>123</v>
      </c>
      <c r="AU136" s="221" t="s">
        <v>83</v>
      </c>
      <c r="AY136" s="16" t="s">
        <v>121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6" t="s">
        <v>81</v>
      </c>
      <c r="BK136" s="222">
        <f>ROUND(I136*H136,2)</f>
        <v>0</v>
      </c>
      <c r="BL136" s="16" t="s">
        <v>128</v>
      </c>
      <c r="BM136" s="221" t="s">
        <v>141</v>
      </c>
    </row>
    <row r="137" s="2" customFormat="1">
      <c r="A137" s="37"/>
      <c r="B137" s="38"/>
      <c r="C137" s="39"/>
      <c r="D137" s="223" t="s">
        <v>130</v>
      </c>
      <c r="E137" s="39"/>
      <c r="F137" s="224" t="s">
        <v>142</v>
      </c>
      <c r="G137" s="39"/>
      <c r="H137" s="39"/>
      <c r="I137" s="225"/>
      <c r="J137" s="39"/>
      <c r="K137" s="39"/>
      <c r="L137" s="43"/>
      <c r="M137" s="226"/>
      <c r="N137" s="227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83</v>
      </c>
    </row>
    <row r="138" s="13" customFormat="1">
      <c r="A138" s="13"/>
      <c r="B138" s="228"/>
      <c r="C138" s="229"/>
      <c r="D138" s="230" t="s">
        <v>136</v>
      </c>
      <c r="E138" s="231" t="s">
        <v>1</v>
      </c>
      <c r="F138" s="232" t="s">
        <v>143</v>
      </c>
      <c r="G138" s="229"/>
      <c r="H138" s="233">
        <v>19.667000000000002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136</v>
      </c>
      <c r="AU138" s="239" t="s">
        <v>83</v>
      </c>
      <c r="AV138" s="13" t="s">
        <v>83</v>
      </c>
      <c r="AW138" s="13" t="s">
        <v>33</v>
      </c>
      <c r="AX138" s="13" t="s">
        <v>81</v>
      </c>
      <c r="AY138" s="239" t="s">
        <v>121</v>
      </c>
    </row>
    <row r="139" s="2" customFormat="1" ht="24.15" customHeight="1">
      <c r="A139" s="37"/>
      <c r="B139" s="38"/>
      <c r="C139" s="210" t="s">
        <v>128</v>
      </c>
      <c r="D139" s="210" t="s">
        <v>123</v>
      </c>
      <c r="E139" s="211" t="s">
        <v>144</v>
      </c>
      <c r="F139" s="212" t="s">
        <v>145</v>
      </c>
      <c r="G139" s="213" t="s">
        <v>126</v>
      </c>
      <c r="H139" s="214">
        <v>6</v>
      </c>
      <c r="I139" s="215"/>
      <c r="J139" s="216">
        <f>ROUND(I139*H139,2)</f>
        <v>0</v>
      </c>
      <c r="K139" s="212" t="s">
        <v>127</v>
      </c>
      <c r="L139" s="43"/>
      <c r="M139" s="217" t="s">
        <v>1</v>
      </c>
      <c r="N139" s="218" t="s">
        <v>41</v>
      </c>
      <c r="O139" s="90"/>
      <c r="P139" s="219">
        <f>O139*H139</f>
        <v>0</v>
      </c>
      <c r="Q139" s="219">
        <v>0</v>
      </c>
      <c r="R139" s="219">
        <f>Q139*H139</f>
        <v>0</v>
      </c>
      <c r="S139" s="219">
        <v>0.22</v>
      </c>
      <c r="T139" s="220">
        <f>S139*H139</f>
        <v>1.3200000000000001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128</v>
      </c>
      <c r="AT139" s="221" t="s">
        <v>123</v>
      </c>
      <c r="AU139" s="221" t="s">
        <v>83</v>
      </c>
      <c r="AY139" s="16" t="s">
        <v>121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81</v>
      </c>
      <c r="BK139" s="222">
        <f>ROUND(I139*H139,2)</f>
        <v>0</v>
      </c>
      <c r="BL139" s="16" t="s">
        <v>128</v>
      </c>
      <c r="BM139" s="221" t="s">
        <v>146</v>
      </c>
    </row>
    <row r="140" s="2" customFormat="1">
      <c r="A140" s="37"/>
      <c r="B140" s="38"/>
      <c r="C140" s="39"/>
      <c r="D140" s="223" t="s">
        <v>130</v>
      </c>
      <c r="E140" s="39"/>
      <c r="F140" s="224" t="s">
        <v>147</v>
      </c>
      <c r="G140" s="39"/>
      <c r="H140" s="39"/>
      <c r="I140" s="225"/>
      <c r="J140" s="39"/>
      <c r="K140" s="39"/>
      <c r="L140" s="43"/>
      <c r="M140" s="226"/>
      <c r="N140" s="227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130</v>
      </c>
      <c r="AU140" s="16" t="s">
        <v>83</v>
      </c>
    </row>
    <row r="141" s="13" customFormat="1">
      <c r="A141" s="13"/>
      <c r="B141" s="228"/>
      <c r="C141" s="229"/>
      <c r="D141" s="230" t="s">
        <v>136</v>
      </c>
      <c r="E141" s="231" t="s">
        <v>1</v>
      </c>
      <c r="F141" s="232" t="s">
        <v>148</v>
      </c>
      <c r="G141" s="229"/>
      <c r="H141" s="233">
        <v>6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136</v>
      </c>
      <c r="AU141" s="239" t="s">
        <v>83</v>
      </c>
      <c r="AV141" s="13" t="s">
        <v>83</v>
      </c>
      <c r="AW141" s="13" t="s">
        <v>33</v>
      </c>
      <c r="AX141" s="13" t="s">
        <v>81</v>
      </c>
      <c r="AY141" s="239" t="s">
        <v>121</v>
      </c>
    </row>
    <row r="142" s="2" customFormat="1" ht="33" customHeight="1">
      <c r="A142" s="37"/>
      <c r="B142" s="38"/>
      <c r="C142" s="210" t="s">
        <v>149</v>
      </c>
      <c r="D142" s="210" t="s">
        <v>123</v>
      </c>
      <c r="E142" s="211" t="s">
        <v>150</v>
      </c>
      <c r="F142" s="212" t="s">
        <v>151</v>
      </c>
      <c r="G142" s="213" t="s">
        <v>126</v>
      </c>
      <c r="H142" s="214">
        <v>26.600000000000001</v>
      </c>
      <c r="I142" s="215"/>
      <c r="J142" s="216">
        <f>ROUND(I142*H142,2)</f>
        <v>0</v>
      </c>
      <c r="K142" s="212" t="s">
        <v>127</v>
      </c>
      <c r="L142" s="43"/>
      <c r="M142" s="217" t="s">
        <v>1</v>
      </c>
      <c r="N142" s="218" t="s">
        <v>41</v>
      </c>
      <c r="O142" s="90"/>
      <c r="P142" s="219">
        <f>O142*H142</f>
        <v>0</v>
      </c>
      <c r="Q142" s="219">
        <v>5.0000000000000002E-05</v>
      </c>
      <c r="R142" s="219">
        <f>Q142*H142</f>
        <v>0.0013300000000000002</v>
      </c>
      <c r="S142" s="219">
        <v>0.11500000000000001</v>
      </c>
      <c r="T142" s="220">
        <f>S142*H142</f>
        <v>3.0590000000000002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1" t="s">
        <v>128</v>
      </c>
      <c r="AT142" s="221" t="s">
        <v>123</v>
      </c>
      <c r="AU142" s="221" t="s">
        <v>83</v>
      </c>
      <c r="AY142" s="16" t="s">
        <v>121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6" t="s">
        <v>81</v>
      </c>
      <c r="BK142" s="222">
        <f>ROUND(I142*H142,2)</f>
        <v>0</v>
      </c>
      <c r="BL142" s="16" t="s">
        <v>128</v>
      </c>
      <c r="BM142" s="221" t="s">
        <v>152</v>
      </c>
    </row>
    <row r="143" s="2" customFormat="1">
      <c r="A143" s="37"/>
      <c r="B143" s="38"/>
      <c r="C143" s="39"/>
      <c r="D143" s="223" t="s">
        <v>130</v>
      </c>
      <c r="E143" s="39"/>
      <c r="F143" s="224" t="s">
        <v>153</v>
      </c>
      <c r="G143" s="39"/>
      <c r="H143" s="39"/>
      <c r="I143" s="225"/>
      <c r="J143" s="39"/>
      <c r="K143" s="39"/>
      <c r="L143" s="43"/>
      <c r="M143" s="226"/>
      <c r="N143" s="227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130</v>
      </c>
      <c r="AU143" s="16" t="s">
        <v>83</v>
      </c>
    </row>
    <row r="144" s="13" customFormat="1">
      <c r="A144" s="13"/>
      <c r="B144" s="228"/>
      <c r="C144" s="229"/>
      <c r="D144" s="230" t="s">
        <v>136</v>
      </c>
      <c r="E144" s="231" t="s">
        <v>1</v>
      </c>
      <c r="F144" s="232" t="s">
        <v>154</v>
      </c>
      <c r="G144" s="229"/>
      <c r="H144" s="233">
        <v>26.600000000000001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136</v>
      </c>
      <c r="AU144" s="239" t="s">
        <v>83</v>
      </c>
      <c r="AV144" s="13" t="s">
        <v>83</v>
      </c>
      <c r="AW144" s="13" t="s">
        <v>33</v>
      </c>
      <c r="AX144" s="13" t="s">
        <v>81</v>
      </c>
      <c r="AY144" s="239" t="s">
        <v>121</v>
      </c>
    </row>
    <row r="145" s="2" customFormat="1" ht="16.5" customHeight="1">
      <c r="A145" s="37"/>
      <c r="B145" s="38"/>
      <c r="C145" s="210" t="s">
        <v>155</v>
      </c>
      <c r="D145" s="210" t="s">
        <v>123</v>
      </c>
      <c r="E145" s="211" t="s">
        <v>156</v>
      </c>
      <c r="F145" s="212" t="s">
        <v>157</v>
      </c>
      <c r="G145" s="213" t="s">
        <v>158</v>
      </c>
      <c r="H145" s="214">
        <v>20</v>
      </c>
      <c r="I145" s="215"/>
      <c r="J145" s="216">
        <f>ROUND(I145*H145,2)</f>
        <v>0</v>
      </c>
      <c r="K145" s="212" t="s">
        <v>127</v>
      </c>
      <c r="L145" s="43"/>
      <c r="M145" s="217" t="s">
        <v>1</v>
      </c>
      <c r="N145" s="218" t="s">
        <v>41</v>
      </c>
      <c r="O145" s="90"/>
      <c r="P145" s="219">
        <f>O145*H145</f>
        <v>0</v>
      </c>
      <c r="Q145" s="219">
        <v>0</v>
      </c>
      <c r="R145" s="219">
        <f>Q145*H145</f>
        <v>0</v>
      </c>
      <c r="S145" s="219">
        <v>0.040000000000000001</v>
      </c>
      <c r="T145" s="220">
        <f>S145*H145</f>
        <v>0.80000000000000004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1" t="s">
        <v>128</v>
      </c>
      <c r="AT145" s="221" t="s">
        <v>123</v>
      </c>
      <c r="AU145" s="221" t="s">
        <v>83</v>
      </c>
      <c r="AY145" s="16" t="s">
        <v>121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6" t="s">
        <v>81</v>
      </c>
      <c r="BK145" s="222">
        <f>ROUND(I145*H145,2)</f>
        <v>0</v>
      </c>
      <c r="BL145" s="16" t="s">
        <v>128</v>
      </c>
      <c r="BM145" s="221" t="s">
        <v>159</v>
      </c>
    </row>
    <row r="146" s="2" customFormat="1">
      <c r="A146" s="37"/>
      <c r="B146" s="38"/>
      <c r="C146" s="39"/>
      <c r="D146" s="223" t="s">
        <v>130</v>
      </c>
      <c r="E146" s="39"/>
      <c r="F146" s="224" t="s">
        <v>160</v>
      </c>
      <c r="G146" s="39"/>
      <c r="H146" s="39"/>
      <c r="I146" s="225"/>
      <c r="J146" s="39"/>
      <c r="K146" s="39"/>
      <c r="L146" s="43"/>
      <c r="M146" s="226"/>
      <c r="N146" s="22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130</v>
      </c>
      <c r="AU146" s="16" t="s">
        <v>83</v>
      </c>
    </row>
    <row r="147" s="2" customFormat="1" ht="33" customHeight="1">
      <c r="A147" s="37"/>
      <c r="B147" s="38"/>
      <c r="C147" s="210" t="s">
        <v>161</v>
      </c>
      <c r="D147" s="210" t="s">
        <v>123</v>
      </c>
      <c r="E147" s="211" t="s">
        <v>162</v>
      </c>
      <c r="F147" s="212" t="s">
        <v>163</v>
      </c>
      <c r="G147" s="213" t="s">
        <v>164</v>
      </c>
      <c r="H147" s="214">
        <v>3.96</v>
      </c>
      <c r="I147" s="215"/>
      <c r="J147" s="216">
        <f>ROUND(I147*H147,2)</f>
        <v>0</v>
      </c>
      <c r="K147" s="212" t="s">
        <v>127</v>
      </c>
      <c r="L147" s="43"/>
      <c r="M147" s="217" t="s">
        <v>1</v>
      </c>
      <c r="N147" s="218" t="s">
        <v>41</v>
      </c>
      <c r="O147" s="90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1" t="s">
        <v>128</v>
      </c>
      <c r="AT147" s="221" t="s">
        <v>123</v>
      </c>
      <c r="AU147" s="221" t="s">
        <v>83</v>
      </c>
      <c r="AY147" s="16" t="s">
        <v>121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6" t="s">
        <v>81</v>
      </c>
      <c r="BK147" s="222">
        <f>ROUND(I147*H147,2)</f>
        <v>0</v>
      </c>
      <c r="BL147" s="16" t="s">
        <v>128</v>
      </c>
      <c r="BM147" s="221" t="s">
        <v>165</v>
      </c>
    </row>
    <row r="148" s="2" customFormat="1">
      <c r="A148" s="37"/>
      <c r="B148" s="38"/>
      <c r="C148" s="39"/>
      <c r="D148" s="223" t="s">
        <v>130</v>
      </c>
      <c r="E148" s="39"/>
      <c r="F148" s="224" t="s">
        <v>166</v>
      </c>
      <c r="G148" s="39"/>
      <c r="H148" s="39"/>
      <c r="I148" s="225"/>
      <c r="J148" s="39"/>
      <c r="K148" s="39"/>
      <c r="L148" s="43"/>
      <c r="M148" s="226"/>
      <c r="N148" s="22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130</v>
      </c>
      <c r="AU148" s="16" t="s">
        <v>83</v>
      </c>
    </row>
    <row r="149" s="13" customFormat="1">
      <c r="A149" s="13"/>
      <c r="B149" s="228"/>
      <c r="C149" s="229"/>
      <c r="D149" s="230" t="s">
        <v>136</v>
      </c>
      <c r="E149" s="231" t="s">
        <v>1</v>
      </c>
      <c r="F149" s="232" t="s">
        <v>167</v>
      </c>
      <c r="G149" s="229"/>
      <c r="H149" s="233">
        <v>0.81000000000000005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136</v>
      </c>
      <c r="AU149" s="239" t="s">
        <v>83</v>
      </c>
      <c r="AV149" s="13" t="s">
        <v>83</v>
      </c>
      <c r="AW149" s="13" t="s">
        <v>33</v>
      </c>
      <c r="AX149" s="13" t="s">
        <v>76</v>
      </c>
      <c r="AY149" s="239" t="s">
        <v>121</v>
      </c>
    </row>
    <row r="150" s="13" customFormat="1">
      <c r="A150" s="13"/>
      <c r="B150" s="228"/>
      <c r="C150" s="229"/>
      <c r="D150" s="230" t="s">
        <v>136</v>
      </c>
      <c r="E150" s="231" t="s">
        <v>1</v>
      </c>
      <c r="F150" s="232" t="s">
        <v>168</v>
      </c>
      <c r="G150" s="229"/>
      <c r="H150" s="233">
        <v>0.45000000000000001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136</v>
      </c>
      <c r="AU150" s="239" t="s">
        <v>83</v>
      </c>
      <c r="AV150" s="13" t="s">
        <v>83</v>
      </c>
      <c r="AW150" s="13" t="s">
        <v>33</v>
      </c>
      <c r="AX150" s="13" t="s">
        <v>76</v>
      </c>
      <c r="AY150" s="239" t="s">
        <v>121</v>
      </c>
    </row>
    <row r="151" s="13" customFormat="1">
      <c r="A151" s="13"/>
      <c r="B151" s="228"/>
      <c r="C151" s="229"/>
      <c r="D151" s="230" t="s">
        <v>136</v>
      </c>
      <c r="E151" s="231" t="s">
        <v>1</v>
      </c>
      <c r="F151" s="232" t="s">
        <v>169</v>
      </c>
      <c r="G151" s="229"/>
      <c r="H151" s="233">
        <v>1.26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136</v>
      </c>
      <c r="AU151" s="239" t="s">
        <v>83</v>
      </c>
      <c r="AV151" s="13" t="s">
        <v>83</v>
      </c>
      <c r="AW151" s="13" t="s">
        <v>33</v>
      </c>
      <c r="AX151" s="13" t="s">
        <v>76</v>
      </c>
      <c r="AY151" s="239" t="s">
        <v>121</v>
      </c>
    </row>
    <row r="152" s="13" customFormat="1">
      <c r="A152" s="13"/>
      <c r="B152" s="228"/>
      <c r="C152" s="229"/>
      <c r="D152" s="230" t="s">
        <v>136</v>
      </c>
      <c r="E152" s="231" t="s">
        <v>1</v>
      </c>
      <c r="F152" s="232" t="s">
        <v>170</v>
      </c>
      <c r="G152" s="229"/>
      <c r="H152" s="233">
        <v>1.44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136</v>
      </c>
      <c r="AU152" s="239" t="s">
        <v>83</v>
      </c>
      <c r="AV152" s="13" t="s">
        <v>83</v>
      </c>
      <c r="AW152" s="13" t="s">
        <v>33</v>
      </c>
      <c r="AX152" s="13" t="s">
        <v>76</v>
      </c>
      <c r="AY152" s="239" t="s">
        <v>121</v>
      </c>
    </row>
    <row r="153" s="14" customFormat="1">
      <c r="A153" s="14"/>
      <c r="B153" s="240"/>
      <c r="C153" s="241"/>
      <c r="D153" s="230" t="s">
        <v>136</v>
      </c>
      <c r="E153" s="242" t="s">
        <v>1</v>
      </c>
      <c r="F153" s="243" t="s">
        <v>171</v>
      </c>
      <c r="G153" s="241"/>
      <c r="H153" s="244">
        <v>3.96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136</v>
      </c>
      <c r="AU153" s="250" t="s">
        <v>83</v>
      </c>
      <c r="AV153" s="14" t="s">
        <v>128</v>
      </c>
      <c r="AW153" s="14" t="s">
        <v>33</v>
      </c>
      <c r="AX153" s="14" t="s">
        <v>81</v>
      </c>
      <c r="AY153" s="250" t="s">
        <v>121</v>
      </c>
    </row>
    <row r="154" s="2" customFormat="1" ht="33" customHeight="1">
      <c r="A154" s="37"/>
      <c r="B154" s="38"/>
      <c r="C154" s="210" t="s">
        <v>172</v>
      </c>
      <c r="D154" s="210" t="s">
        <v>123</v>
      </c>
      <c r="E154" s="211" t="s">
        <v>173</v>
      </c>
      <c r="F154" s="212" t="s">
        <v>174</v>
      </c>
      <c r="G154" s="213" t="s">
        <v>164</v>
      </c>
      <c r="H154" s="214">
        <v>24.93</v>
      </c>
      <c r="I154" s="215"/>
      <c r="J154" s="216">
        <f>ROUND(I154*H154,2)</f>
        <v>0</v>
      </c>
      <c r="K154" s="212" t="s">
        <v>127</v>
      </c>
      <c r="L154" s="43"/>
      <c r="M154" s="217" t="s">
        <v>1</v>
      </c>
      <c r="N154" s="218" t="s">
        <v>41</v>
      </c>
      <c r="O154" s="90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1" t="s">
        <v>128</v>
      </c>
      <c r="AT154" s="221" t="s">
        <v>123</v>
      </c>
      <c r="AU154" s="221" t="s">
        <v>83</v>
      </c>
      <c r="AY154" s="16" t="s">
        <v>121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6" t="s">
        <v>81</v>
      </c>
      <c r="BK154" s="222">
        <f>ROUND(I154*H154,2)</f>
        <v>0</v>
      </c>
      <c r="BL154" s="16" t="s">
        <v>128</v>
      </c>
      <c r="BM154" s="221" t="s">
        <v>175</v>
      </c>
    </row>
    <row r="155" s="2" customFormat="1">
      <c r="A155" s="37"/>
      <c r="B155" s="38"/>
      <c r="C155" s="39"/>
      <c r="D155" s="223" t="s">
        <v>130</v>
      </c>
      <c r="E155" s="39"/>
      <c r="F155" s="224" t="s">
        <v>176</v>
      </c>
      <c r="G155" s="39"/>
      <c r="H155" s="39"/>
      <c r="I155" s="225"/>
      <c r="J155" s="39"/>
      <c r="K155" s="39"/>
      <c r="L155" s="43"/>
      <c r="M155" s="226"/>
      <c r="N155" s="227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130</v>
      </c>
      <c r="AU155" s="16" t="s">
        <v>83</v>
      </c>
    </row>
    <row r="156" s="13" customFormat="1">
      <c r="A156" s="13"/>
      <c r="B156" s="228"/>
      <c r="C156" s="229"/>
      <c r="D156" s="230" t="s">
        <v>136</v>
      </c>
      <c r="E156" s="231" t="s">
        <v>1</v>
      </c>
      <c r="F156" s="232" t="s">
        <v>177</v>
      </c>
      <c r="G156" s="229"/>
      <c r="H156" s="233">
        <v>13.65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136</v>
      </c>
      <c r="AU156" s="239" t="s">
        <v>83</v>
      </c>
      <c r="AV156" s="13" t="s">
        <v>83</v>
      </c>
      <c r="AW156" s="13" t="s">
        <v>33</v>
      </c>
      <c r="AX156" s="13" t="s">
        <v>76</v>
      </c>
      <c r="AY156" s="239" t="s">
        <v>121</v>
      </c>
    </row>
    <row r="157" s="13" customFormat="1">
      <c r="A157" s="13"/>
      <c r="B157" s="228"/>
      <c r="C157" s="229"/>
      <c r="D157" s="230" t="s">
        <v>136</v>
      </c>
      <c r="E157" s="231" t="s">
        <v>1</v>
      </c>
      <c r="F157" s="232" t="s">
        <v>178</v>
      </c>
      <c r="G157" s="229"/>
      <c r="H157" s="233">
        <v>3.6000000000000001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136</v>
      </c>
      <c r="AU157" s="239" t="s">
        <v>83</v>
      </c>
      <c r="AV157" s="13" t="s">
        <v>83</v>
      </c>
      <c r="AW157" s="13" t="s">
        <v>33</v>
      </c>
      <c r="AX157" s="13" t="s">
        <v>76</v>
      </c>
      <c r="AY157" s="239" t="s">
        <v>121</v>
      </c>
    </row>
    <row r="158" s="13" customFormat="1">
      <c r="A158" s="13"/>
      <c r="B158" s="228"/>
      <c r="C158" s="229"/>
      <c r="D158" s="230" t="s">
        <v>136</v>
      </c>
      <c r="E158" s="231" t="s">
        <v>1</v>
      </c>
      <c r="F158" s="232" t="s">
        <v>179</v>
      </c>
      <c r="G158" s="229"/>
      <c r="H158" s="233">
        <v>7.6799999999999997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136</v>
      </c>
      <c r="AU158" s="239" t="s">
        <v>83</v>
      </c>
      <c r="AV158" s="13" t="s">
        <v>83</v>
      </c>
      <c r="AW158" s="13" t="s">
        <v>33</v>
      </c>
      <c r="AX158" s="13" t="s">
        <v>76</v>
      </c>
      <c r="AY158" s="239" t="s">
        <v>121</v>
      </c>
    </row>
    <row r="159" s="14" customFormat="1">
      <c r="A159" s="14"/>
      <c r="B159" s="240"/>
      <c r="C159" s="241"/>
      <c r="D159" s="230" t="s">
        <v>136</v>
      </c>
      <c r="E159" s="242" t="s">
        <v>1</v>
      </c>
      <c r="F159" s="243" t="s">
        <v>171</v>
      </c>
      <c r="G159" s="241"/>
      <c r="H159" s="244">
        <v>24.93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136</v>
      </c>
      <c r="AU159" s="250" t="s">
        <v>83</v>
      </c>
      <c r="AV159" s="14" t="s">
        <v>128</v>
      </c>
      <c r="AW159" s="14" t="s">
        <v>33</v>
      </c>
      <c r="AX159" s="14" t="s">
        <v>81</v>
      </c>
      <c r="AY159" s="250" t="s">
        <v>121</v>
      </c>
    </row>
    <row r="160" s="2" customFormat="1" ht="37.8" customHeight="1">
      <c r="A160" s="37"/>
      <c r="B160" s="38"/>
      <c r="C160" s="210" t="s">
        <v>180</v>
      </c>
      <c r="D160" s="210" t="s">
        <v>123</v>
      </c>
      <c r="E160" s="211" t="s">
        <v>181</v>
      </c>
      <c r="F160" s="212" t="s">
        <v>182</v>
      </c>
      <c r="G160" s="213" t="s">
        <v>164</v>
      </c>
      <c r="H160" s="214">
        <v>7.5449999999999999</v>
      </c>
      <c r="I160" s="215"/>
      <c r="J160" s="216">
        <f>ROUND(I160*H160,2)</f>
        <v>0</v>
      </c>
      <c r="K160" s="212" t="s">
        <v>127</v>
      </c>
      <c r="L160" s="43"/>
      <c r="M160" s="217" t="s">
        <v>1</v>
      </c>
      <c r="N160" s="218" t="s">
        <v>41</v>
      </c>
      <c r="O160" s="90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1" t="s">
        <v>128</v>
      </c>
      <c r="AT160" s="221" t="s">
        <v>123</v>
      </c>
      <c r="AU160" s="221" t="s">
        <v>83</v>
      </c>
      <c r="AY160" s="16" t="s">
        <v>121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6" t="s">
        <v>81</v>
      </c>
      <c r="BK160" s="222">
        <f>ROUND(I160*H160,2)</f>
        <v>0</v>
      </c>
      <c r="BL160" s="16" t="s">
        <v>128</v>
      </c>
      <c r="BM160" s="221" t="s">
        <v>183</v>
      </c>
    </row>
    <row r="161" s="2" customFormat="1">
      <c r="A161" s="37"/>
      <c r="B161" s="38"/>
      <c r="C161" s="39"/>
      <c r="D161" s="223" t="s">
        <v>130</v>
      </c>
      <c r="E161" s="39"/>
      <c r="F161" s="224" t="s">
        <v>184</v>
      </c>
      <c r="G161" s="39"/>
      <c r="H161" s="39"/>
      <c r="I161" s="225"/>
      <c r="J161" s="39"/>
      <c r="K161" s="39"/>
      <c r="L161" s="43"/>
      <c r="M161" s="226"/>
      <c r="N161" s="22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130</v>
      </c>
      <c r="AU161" s="16" t="s">
        <v>83</v>
      </c>
    </row>
    <row r="162" s="13" customFormat="1">
      <c r="A162" s="13"/>
      <c r="B162" s="228"/>
      <c r="C162" s="229"/>
      <c r="D162" s="230" t="s">
        <v>136</v>
      </c>
      <c r="E162" s="231" t="s">
        <v>1</v>
      </c>
      <c r="F162" s="232" t="s">
        <v>185</v>
      </c>
      <c r="G162" s="229"/>
      <c r="H162" s="233">
        <v>1.0800000000000001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136</v>
      </c>
      <c r="AU162" s="239" t="s">
        <v>83</v>
      </c>
      <c r="AV162" s="13" t="s">
        <v>83</v>
      </c>
      <c r="AW162" s="13" t="s">
        <v>33</v>
      </c>
      <c r="AX162" s="13" t="s">
        <v>76</v>
      </c>
      <c r="AY162" s="239" t="s">
        <v>121</v>
      </c>
    </row>
    <row r="163" s="13" customFormat="1">
      <c r="A163" s="13"/>
      <c r="B163" s="228"/>
      <c r="C163" s="229"/>
      <c r="D163" s="230" t="s">
        <v>136</v>
      </c>
      <c r="E163" s="231" t="s">
        <v>1</v>
      </c>
      <c r="F163" s="232" t="s">
        <v>186</v>
      </c>
      <c r="G163" s="229"/>
      <c r="H163" s="233">
        <v>1.54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136</v>
      </c>
      <c r="AU163" s="239" t="s">
        <v>83</v>
      </c>
      <c r="AV163" s="13" t="s">
        <v>83</v>
      </c>
      <c r="AW163" s="13" t="s">
        <v>33</v>
      </c>
      <c r="AX163" s="13" t="s">
        <v>76</v>
      </c>
      <c r="AY163" s="239" t="s">
        <v>121</v>
      </c>
    </row>
    <row r="164" s="13" customFormat="1">
      <c r="A164" s="13"/>
      <c r="B164" s="228"/>
      <c r="C164" s="229"/>
      <c r="D164" s="230" t="s">
        <v>136</v>
      </c>
      <c r="E164" s="231" t="s">
        <v>1</v>
      </c>
      <c r="F164" s="232" t="s">
        <v>187</v>
      </c>
      <c r="G164" s="229"/>
      <c r="H164" s="233">
        <v>7.5449999999999999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136</v>
      </c>
      <c r="AU164" s="239" t="s">
        <v>83</v>
      </c>
      <c r="AV164" s="13" t="s">
        <v>83</v>
      </c>
      <c r="AW164" s="13" t="s">
        <v>33</v>
      </c>
      <c r="AX164" s="13" t="s">
        <v>81</v>
      </c>
      <c r="AY164" s="239" t="s">
        <v>121</v>
      </c>
    </row>
    <row r="165" s="2" customFormat="1" ht="24.15" customHeight="1">
      <c r="A165" s="37"/>
      <c r="B165" s="38"/>
      <c r="C165" s="210" t="s">
        <v>188</v>
      </c>
      <c r="D165" s="210" t="s">
        <v>123</v>
      </c>
      <c r="E165" s="211" t="s">
        <v>189</v>
      </c>
      <c r="F165" s="212" t="s">
        <v>190</v>
      </c>
      <c r="G165" s="213" t="s">
        <v>164</v>
      </c>
      <c r="H165" s="214">
        <v>36.375</v>
      </c>
      <c r="I165" s="215"/>
      <c r="J165" s="216">
        <f>ROUND(I165*H165,2)</f>
        <v>0</v>
      </c>
      <c r="K165" s="212" t="s">
        <v>127</v>
      </c>
      <c r="L165" s="43"/>
      <c r="M165" s="217" t="s">
        <v>1</v>
      </c>
      <c r="N165" s="218" t="s">
        <v>41</v>
      </c>
      <c r="O165" s="90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1" t="s">
        <v>128</v>
      </c>
      <c r="AT165" s="221" t="s">
        <v>123</v>
      </c>
      <c r="AU165" s="221" t="s">
        <v>83</v>
      </c>
      <c r="AY165" s="16" t="s">
        <v>121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6" t="s">
        <v>81</v>
      </c>
      <c r="BK165" s="222">
        <f>ROUND(I165*H165,2)</f>
        <v>0</v>
      </c>
      <c r="BL165" s="16" t="s">
        <v>128</v>
      </c>
      <c r="BM165" s="221" t="s">
        <v>191</v>
      </c>
    </row>
    <row r="166" s="2" customFormat="1">
      <c r="A166" s="37"/>
      <c r="B166" s="38"/>
      <c r="C166" s="39"/>
      <c r="D166" s="223" t="s">
        <v>130</v>
      </c>
      <c r="E166" s="39"/>
      <c r="F166" s="224" t="s">
        <v>192</v>
      </c>
      <c r="G166" s="39"/>
      <c r="H166" s="39"/>
      <c r="I166" s="225"/>
      <c r="J166" s="39"/>
      <c r="K166" s="39"/>
      <c r="L166" s="43"/>
      <c r="M166" s="226"/>
      <c r="N166" s="22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130</v>
      </c>
      <c r="AU166" s="16" t="s">
        <v>83</v>
      </c>
    </row>
    <row r="167" s="2" customFormat="1" ht="37.8" customHeight="1">
      <c r="A167" s="37"/>
      <c r="B167" s="38"/>
      <c r="C167" s="210" t="s">
        <v>193</v>
      </c>
      <c r="D167" s="210" t="s">
        <v>123</v>
      </c>
      <c r="E167" s="211" t="s">
        <v>194</v>
      </c>
      <c r="F167" s="212" t="s">
        <v>195</v>
      </c>
      <c r="G167" s="213" t="s">
        <v>164</v>
      </c>
      <c r="H167" s="214">
        <v>545.625</v>
      </c>
      <c r="I167" s="215"/>
      <c r="J167" s="216">
        <f>ROUND(I167*H167,2)</f>
        <v>0</v>
      </c>
      <c r="K167" s="212" t="s">
        <v>127</v>
      </c>
      <c r="L167" s="43"/>
      <c r="M167" s="217" t="s">
        <v>1</v>
      </c>
      <c r="N167" s="218" t="s">
        <v>41</v>
      </c>
      <c r="O167" s="90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1" t="s">
        <v>128</v>
      </c>
      <c r="AT167" s="221" t="s">
        <v>123</v>
      </c>
      <c r="AU167" s="221" t="s">
        <v>83</v>
      </c>
      <c r="AY167" s="16" t="s">
        <v>121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6" t="s">
        <v>81</v>
      </c>
      <c r="BK167" s="222">
        <f>ROUND(I167*H167,2)</f>
        <v>0</v>
      </c>
      <c r="BL167" s="16" t="s">
        <v>128</v>
      </c>
      <c r="BM167" s="221" t="s">
        <v>196</v>
      </c>
    </row>
    <row r="168" s="2" customFormat="1">
      <c r="A168" s="37"/>
      <c r="B168" s="38"/>
      <c r="C168" s="39"/>
      <c r="D168" s="223" t="s">
        <v>130</v>
      </c>
      <c r="E168" s="39"/>
      <c r="F168" s="224" t="s">
        <v>197</v>
      </c>
      <c r="G168" s="39"/>
      <c r="H168" s="39"/>
      <c r="I168" s="225"/>
      <c r="J168" s="39"/>
      <c r="K168" s="39"/>
      <c r="L168" s="43"/>
      <c r="M168" s="226"/>
      <c r="N168" s="227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130</v>
      </c>
      <c r="AU168" s="16" t="s">
        <v>83</v>
      </c>
    </row>
    <row r="169" s="13" customFormat="1">
      <c r="A169" s="13"/>
      <c r="B169" s="228"/>
      <c r="C169" s="229"/>
      <c r="D169" s="230" t="s">
        <v>136</v>
      </c>
      <c r="E169" s="231" t="s">
        <v>1</v>
      </c>
      <c r="F169" s="232" t="s">
        <v>198</v>
      </c>
      <c r="G169" s="229"/>
      <c r="H169" s="233">
        <v>545.625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136</v>
      </c>
      <c r="AU169" s="239" t="s">
        <v>83</v>
      </c>
      <c r="AV169" s="13" t="s">
        <v>83</v>
      </c>
      <c r="AW169" s="13" t="s">
        <v>33</v>
      </c>
      <c r="AX169" s="13" t="s">
        <v>81</v>
      </c>
      <c r="AY169" s="239" t="s">
        <v>121</v>
      </c>
    </row>
    <row r="170" s="2" customFormat="1" ht="24.15" customHeight="1">
      <c r="A170" s="37"/>
      <c r="B170" s="38"/>
      <c r="C170" s="210" t="s">
        <v>8</v>
      </c>
      <c r="D170" s="210" t="s">
        <v>123</v>
      </c>
      <c r="E170" s="211" t="s">
        <v>199</v>
      </c>
      <c r="F170" s="212" t="s">
        <v>200</v>
      </c>
      <c r="G170" s="213" t="s">
        <v>164</v>
      </c>
      <c r="H170" s="214">
        <v>36.375</v>
      </c>
      <c r="I170" s="215"/>
      <c r="J170" s="216">
        <f>ROUND(I170*H170,2)</f>
        <v>0</v>
      </c>
      <c r="K170" s="212" t="s">
        <v>127</v>
      </c>
      <c r="L170" s="43"/>
      <c r="M170" s="217" t="s">
        <v>1</v>
      </c>
      <c r="N170" s="218" t="s">
        <v>41</v>
      </c>
      <c r="O170" s="90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1" t="s">
        <v>128</v>
      </c>
      <c r="AT170" s="221" t="s">
        <v>123</v>
      </c>
      <c r="AU170" s="221" t="s">
        <v>83</v>
      </c>
      <c r="AY170" s="16" t="s">
        <v>121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6" t="s">
        <v>81</v>
      </c>
      <c r="BK170" s="222">
        <f>ROUND(I170*H170,2)</f>
        <v>0</v>
      </c>
      <c r="BL170" s="16" t="s">
        <v>128</v>
      </c>
      <c r="BM170" s="221" t="s">
        <v>201</v>
      </c>
    </row>
    <row r="171" s="2" customFormat="1">
      <c r="A171" s="37"/>
      <c r="B171" s="38"/>
      <c r="C171" s="39"/>
      <c r="D171" s="223" t="s">
        <v>130</v>
      </c>
      <c r="E171" s="39"/>
      <c r="F171" s="224" t="s">
        <v>202</v>
      </c>
      <c r="G171" s="39"/>
      <c r="H171" s="39"/>
      <c r="I171" s="225"/>
      <c r="J171" s="39"/>
      <c r="K171" s="39"/>
      <c r="L171" s="43"/>
      <c r="M171" s="226"/>
      <c r="N171" s="227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130</v>
      </c>
      <c r="AU171" s="16" t="s">
        <v>83</v>
      </c>
    </row>
    <row r="172" s="2" customFormat="1" ht="24.15" customHeight="1">
      <c r="A172" s="37"/>
      <c r="B172" s="38"/>
      <c r="C172" s="210" t="s">
        <v>203</v>
      </c>
      <c r="D172" s="210" t="s">
        <v>123</v>
      </c>
      <c r="E172" s="211" t="s">
        <v>204</v>
      </c>
      <c r="F172" s="212" t="s">
        <v>205</v>
      </c>
      <c r="G172" s="213" t="s">
        <v>164</v>
      </c>
      <c r="H172" s="214">
        <v>25.460000000000001</v>
      </c>
      <c r="I172" s="215"/>
      <c r="J172" s="216">
        <f>ROUND(I172*H172,2)</f>
        <v>0</v>
      </c>
      <c r="K172" s="212" t="s">
        <v>127</v>
      </c>
      <c r="L172" s="43"/>
      <c r="M172" s="217" t="s">
        <v>1</v>
      </c>
      <c r="N172" s="218" t="s">
        <v>41</v>
      </c>
      <c r="O172" s="90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1" t="s">
        <v>128</v>
      </c>
      <c r="AT172" s="221" t="s">
        <v>123</v>
      </c>
      <c r="AU172" s="221" t="s">
        <v>83</v>
      </c>
      <c r="AY172" s="16" t="s">
        <v>121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6" t="s">
        <v>81</v>
      </c>
      <c r="BK172" s="222">
        <f>ROUND(I172*H172,2)</f>
        <v>0</v>
      </c>
      <c r="BL172" s="16" t="s">
        <v>128</v>
      </c>
      <c r="BM172" s="221" t="s">
        <v>206</v>
      </c>
    </row>
    <row r="173" s="2" customFormat="1">
      <c r="A173" s="37"/>
      <c r="B173" s="38"/>
      <c r="C173" s="39"/>
      <c r="D173" s="223" t="s">
        <v>130</v>
      </c>
      <c r="E173" s="39"/>
      <c r="F173" s="224" t="s">
        <v>207</v>
      </c>
      <c r="G173" s="39"/>
      <c r="H173" s="39"/>
      <c r="I173" s="225"/>
      <c r="J173" s="39"/>
      <c r="K173" s="39"/>
      <c r="L173" s="43"/>
      <c r="M173" s="226"/>
      <c r="N173" s="227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130</v>
      </c>
      <c r="AU173" s="16" t="s">
        <v>83</v>
      </c>
    </row>
    <row r="174" s="13" customFormat="1">
      <c r="A174" s="13"/>
      <c r="B174" s="228"/>
      <c r="C174" s="229"/>
      <c r="D174" s="230" t="s">
        <v>136</v>
      </c>
      <c r="E174" s="231" t="s">
        <v>1</v>
      </c>
      <c r="F174" s="232" t="s">
        <v>208</v>
      </c>
      <c r="G174" s="229"/>
      <c r="H174" s="233">
        <v>25.460000000000001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136</v>
      </c>
      <c r="AU174" s="239" t="s">
        <v>83</v>
      </c>
      <c r="AV174" s="13" t="s">
        <v>83</v>
      </c>
      <c r="AW174" s="13" t="s">
        <v>33</v>
      </c>
      <c r="AX174" s="13" t="s">
        <v>81</v>
      </c>
      <c r="AY174" s="239" t="s">
        <v>121</v>
      </c>
    </row>
    <row r="175" s="2" customFormat="1" ht="16.5" customHeight="1">
      <c r="A175" s="37"/>
      <c r="B175" s="38"/>
      <c r="C175" s="251" t="s">
        <v>209</v>
      </c>
      <c r="D175" s="251" t="s">
        <v>210</v>
      </c>
      <c r="E175" s="252" t="s">
        <v>211</v>
      </c>
      <c r="F175" s="253" t="s">
        <v>212</v>
      </c>
      <c r="G175" s="254" t="s">
        <v>213</v>
      </c>
      <c r="H175" s="255">
        <v>45.828000000000003</v>
      </c>
      <c r="I175" s="256"/>
      <c r="J175" s="257">
        <f>ROUND(I175*H175,2)</f>
        <v>0</v>
      </c>
      <c r="K175" s="253" t="s">
        <v>127</v>
      </c>
      <c r="L175" s="258"/>
      <c r="M175" s="259" t="s">
        <v>1</v>
      </c>
      <c r="N175" s="260" t="s">
        <v>41</v>
      </c>
      <c r="O175" s="90"/>
      <c r="P175" s="219">
        <f>O175*H175</f>
        <v>0</v>
      </c>
      <c r="Q175" s="219">
        <v>1</v>
      </c>
      <c r="R175" s="219">
        <f>Q175*H175</f>
        <v>45.828000000000003</v>
      </c>
      <c r="S175" s="219">
        <v>0</v>
      </c>
      <c r="T175" s="22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1" t="s">
        <v>172</v>
      </c>
      <c r="AT175" s="221" t="s">
        <v>210</v>
      </c>
      <c r="AU175" s="221" t="s">
        <v>83</v>
      </c>
      <c r="AY175" s="16" t="s">
        <v>121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6" t="s">
        <v>81</v>
      </c>
      <c r="BK175" s="222">
        <f>ROUND(I175*H175,2)</f>
        <v>0</v>
      </c>
      <c r="BL175" s="16" t="s">
        <v>128</v>
      </c>
      <c r="BM175" s="221" t="s">
        <v>214</v>
      </c>
    </row>
    <row r="176" s="13" customFormat="1">
      <c r="A176" s="13"/>
      <c r="B176" s="228"/>
      <c r="C176" s="229"/>
      <c r="D176" s="230" t="s">
        <v>136</v>
      </c>
      <c r="E176" s="231" t="s">
        <v>1</v>
      </c>
      <c r="F176" s="232" t="s">
        <v>215</v>
      </c>
      <c r="G176" s="229"/>
      <c r="H176" s="233">
        <v>45.828000000000003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136</v>
      </c>
      <c r="AU176" s="239" t="s">
        <v>83</v>
      </c>
      <c r="AV176" s="13" t="s">
        <v>83</v>
      </c>
      <c r="AW176" s="13" t="s">
        <v>33</v>
      </c>
      <c r="AX176" s="13" t="s">
        <v>81</v>
      </c>
      <c r="AY176" s="239" t="s">
        <v>121</v>
      </c>
    </row>
    <row r="177" s="2" customFormat="1" ht="24.15" customHeight="1">
      <c r="A177" s="37"/>
      <c r="B177" s="38"/>
      <c r="C177" s="210" t="s">
        <v>216</v>
      </c>
      <c r="D177" s="210" t="s">
        <v>123</v>
      </c>
      <c r="E177" s="211" t="s">
        <v>217</v>
      </c>
      <c r="F177" s="212" t="s">
        <v>218</v>
      </c>
      <c r="G177" s="213" t="s">
        <v>164</v>
      </c>
      <c r="H177" s="214">
        <v>10.98</v>
      </c>
      <c r="I177" s="215"/>
      <c r="J177" s="216">
        <f>ROUND(I177*H177,2)</f>
        <v>0</v>
      </c>
      <c r="K177" s="212" t="s">
        <v>127</v>
      </c>
      <c r="L177" s="43"/>
      <c r="M177" s="217" t="s">
        <v>1</v>
      </c>
      <c r="N177" s="218" t="s">
        <v>41</v>
      </c>
      <c r="O177" s="90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1" t="s">
        <v>128</v>
      </c>
      <c r="AT177" s="221" t="s">
        <v>123</v>
      </c>
      <c r="AU177" s="221" t="s">
        <v>83</v>
      </c>
      <c r="AY177" s="16" t="s">
        <v>121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6" t="s">
        <v>81</v>
      </c>
      <c r="BK177" s="222">
        <f>ROUND(I177*H177,2)</f>
        <v>0</v>
      </c>
      <c r="BL177" s="16" t="s">
        <v>128</v>
      </c>
      <c r="BM177" s="221" t="s">
        <v>219</v>
      </c>
    </row>
    <row r="178" s="2" customFormat="1">
      <c r="A178" s="37"/>
      <c r="B178" s="38"/>
      <c r="C178" s="39"/>
      <c r="D178" s="223" t="s">
        <v>130</v>
      </c>
      <c r="E178" s="39"/>
      <c r="F178" s="224" t="s">
        <v>220</v>
      </c>
      <c r="G178" s="39"/>
      <c r="H178" s="39"/>
      <c r="I178" s="225"/>
      <c r="J178" s="39"/>
      <c r="K178" s="39"/>
      <c r="L178" s="43"/>
      <c r="M178" s="226"/>
      <c r="N178" s="227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130</v>
      </c>
      <c r="AU178" s="16" t="s">
        <v>83</v>
      </c>
    </row>
    <row r="179" s="13" customFormat="1">
      <c r="A179" s="13"/>
      <c r="B179" s="228"/>
      <c r="C179" s="229"/>
      <c r="D179" s="230" t="s">
        <v>136</v>
      </c>
      <c r="E179" s="231" t="s">
        <v>1</v>
      </c>
      <c r="F179" s="232" t="s">
        <v>221</v>
      </c>
      <c r="G179" s="229"/>
      <c r="H179" s="233">
        <v>3.8399999999999999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136</v>
      </c>
      <c r="AU179" s="239" t="s">
        <v>83</v>
      </c>
      <c r="AV179" s="13" t="s">
        <v>83</v>
      </c>
      <c r="AW179" s="13" t="s">
        <v>33</v>
      </c>
      <c r="AX179" s="13" t="s">
        <v>76</v>
      </c>
      <c r="AY179" s="239" t="s">
        <v>121</v>
      </c>
    </row>
    <row r="180" s="13" customFormat="1">
      <c r="A180" s="13"/>
      <c r="B180" s="228"/>
      <c r="C180" s="229"/>
      <c r="D180" s="230" t="s">
        <v>136</v>
      </c>
      <c r="E180" s="231" t="s">
        <v>1</v>
      </c>
      <c r="F180" s="232" t="s">
        <v>222</v>
      </c>
      <c r="G180" s="229"/>
      <c r="H180" s="233">
        <v>4.4400000000000004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136</v>
      </c>
      <c r="AU180" s="239" t="s">
        <v>83</v>
      </c>
      <c r="AV180" s="13" t="s">
        <v>83</v>
      </c>
      <c r="AW180" s="13" t="s">
        <v>33</v>
      </c>
      <c r="AX180" s="13" t="s">
        <v>76</v>
      </c>
      <c r="AY180" s="239" t="s">
        <v>121</v>
      </c>
    </row>
    <row r="181" s="13" customFormat="1">
      <c r="A181" s="13"/>
      <c r="B181" s="228"/>
      <c r="C181" s="229"/>
      <c r="D181" s="230" t="s">
        <v>136</v>
      </c>
      <c r="E181" s="231" t="s">
        <v>1</v>
      </c>
      <c r="F181" s="232" t="s">
        <v>223</v>
      </c>
      <c r="G181" s="229"/>
      <c r="H181" s="233">
        <v>2.7000000000000002</v>
      </c>
      <c r="I181" s="234"/>
      <c r="J181" s="229"/>
      <c r="K181" s="229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136</v>
      </c>
      <c r="AU181" s="239" t="s">
        <v>83</v>
      </c>
      <c r="AV181" s="13" t="s">
        <v>83</v>
      </c>
      <c r="AW181" s="13" t="s">
        <v>33</v>
      </c>
      <c r="AX181" s="13" t="s">
        <v>76</v>
      </c>
      <c r="AY181" s="239" t="s">
        <v>121</v>
      </c>
    </row>
    <row r="182" s="14" customFormat="1">
      <c r="A182" s="14"/>
      <c r="B182" s="240"/>
      <c r="C182" s="241"/>
      <c r="D182" s="230" t="s">
        <v>136</v>
      </c>
      <c r="E182" s="242" t="s">
        <v>1</v>
      </c>
      <c r="F182" s="243" t="s">
        <v>171</v>
      </c>
      <c r="G182" s="241"/>
      <c r="H182" s="244">
        <v>10.98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136</v>
      </c>
      <c r="AU182" s="250" t="s">
        <v>83</v>
      </c>
      <c r="AV182" s="14" t="s">
        <v>128</v>
      </c>
      <c r="AW182" s="14" t="s">
        <v>33</v>
      </c>
      <c r="AX182" s="14" t="s">
        <v>81</v>
      </c>
      <c r="AY182" s="250" t="s">
        <v>121</v>
      </c>
    </row>
    <row r="183" s="2" customFormat="1" ht="16.5" customHeight="1">
      <c r="A183" s="37"/>
      <c r="B183" s="38"/>
      <c r="C183" s="251" t="s">
        <v>224</v>
      </c>
      <c r="D183" s="251" t="s">
        <v>210</v>
      </c>
      <c r="E183" s="252" t="s">
        <v>225</v>
      </c>
      <c r="F183" s="253" t="s">
        <v>226</v>
      </c>
      <c r="G183" s="254" t="s">
        <v>213</v>
      </c>
      <c r="H183" s="255">
        <v>4.8799999999999999</v>
      </c>
      <c r="I183" s="256"/>
      <c r="J183" s="257">
        <f>ROUND(I183*H183,2)</f>
        <v>0</v>
      </c>
      <c r="K183" s="253" t="s">
        <v>127</v>
      </c>
      <c r="L183" s="258"/>
      <c r="M183" s="259" t="s">
        <v>1</v>
      </c>
      <c r="N183" s="260" t="s">
        <v>41</v>
      </c>
      <c r="O183" s="90"/>
      <c r="P183" s="219">
        <f>O183*H183</f>
        <v>0</v>
      </c>
      <c r="Q183" s="219">
        <v>1</v>
      </c>
      <c r="R183" s="219">
        <f>Q183*H183</f>
        <v>4.8799999999999999</v>
      </c>
      <c r="S183" s="219">
        <v>0</v>
      </c>
      <c r="T183" s="22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1" t="s">
        <v>172</v>
      </c>
      <c r="AT183" s="221" t="s">
        <v>210</v>
      </c>
      <c r="AU183" s="221" t="s">
        <v>83</v>
      </c>
      <c r="AY183" s="16" t="s">
        <v>121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6" t="s">
        <v>81</v>
      </c>
      <c r="BK183" s="222">
        <f>ROUND(I183*H183,2)</f>
        <v>0</v>
      </c>
      <c r="BL183" s="16" t="s">
        <v>128</v>
      </c>
      <c r="BM183" s="221" t="s">
        <v>227</v>
      </c>
    </row>
    <row r="184" s="13" customFormat="1">
      <c r="A184" s="13"/>
      <c r="B184" s="228"/>
      <c r="C184" s="229"/>
      <c r="D184" s="230" t="s">
        <v>136</v>
      </c>
      <c r="E184" s="229"/>
      <c r="F184" s="232" t="s">
        <v>228</v>
      </c>
      <c r="G184" s="229"/>
      <c r="H184" s="233">
        <v>4.8799999999999999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136</v>
      </c>
      <c r="AU184" s="239" t="s">
        <v>83</v>
      </c>
      <c r="AV184" s="13" t="s">
        <v>83</v>
      </c>
      <c r="AW184" s="13" t="s">
        <v>4</v>
      </c>
      <c r="AX184" s="13" t="s">
        <v>81</v>
      </c>
      <c r="AY184" s="239" t="s">
        <v>121</v>
      </c>
    </row>
    <row r="185" s="2" customFormat="1" ht="33" customHeight="1">
      <c r="A185" s="37"/>
      <c r="B185" s="38"/>
      <c r="C185" s="210" t="s">
        <v>229</v>
      </c>
      <c r="D185" s="210" t="s">
        <v>123</v>
      </c>
      <c r="E185" s="211" t="s">
        <v>230</v>
      </c>
      <c r="F185" s="212" t="s">
        <v>231</v>
      </c>
      <c r="G185" s="213" t="s">
        <v>126</v>
      </c>
      <c r="H185" s="214">
        <v>129</v>
      </c>
      <c r="I185" s="215"/>
      <c r="J185" s="216">
        <f>ROUND(I185*H185,2)</f>
        <v>0</v>
      </c>
      <c r="K185" s="212" t="s">
        <v>127</v>
      </c>
      <c r="L185" s="43"/>
      <c r="M185" s="217" t="s">
        <v>1</v>
      </c>
      <c r="N185" s="218" t="s">
        <v>41</v>
      </c>
      <c r="O185" s="90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1" t="s">
        <v>128</v>
      </c>
      <c r="AT185" s="221" t="s">
        <v>123</v>
      </c>
      <c r="AU185" s="221" t="s">
        <v>83</v>
      </c>
      <c r="AY185" s="16" t="s">
        <v>121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6" t="s">
        <v>81</v>
      </c>
      <c r="BK185" s="222">
        <f>ROUND(I185*H185,2)</f>
        <v>0</v>
      </c>
      <c r="BL185" s="16" t="s">
        <v>128</v>
      </c>
      <c r="BM185" s="221" t="s">
        <v>232</v>
      </c>
    </row>
    <row r="186" s="2" customFormat="1">
      <c r="A186" s="37"/>
      <c r="B186" s="38"/>
      <c r="C186" s="39"/>
      <c r="D186" s="223" t="s">
        <v>130</v>
      </c>
      <c r="E186" s="39"/>
      <c r="F186" s="224" t="s">
        <v>233</v>
      </c>
      <c r="G186" s="39"/>
      <c r="H186" s="39"/>
      <c r="I186" s="225"/>
      <c r="J186" s="39"/>
      <c r="K186" s="39"/>
      <c r="L186" s="43"/>
      <c r="M186" s="226"/>
      <c r="N186" s="227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130</v>
      </c>
      <c r="AU186" s="16" t="s">
        <v>83</v>
      </c>
    </row>
    <row r="187" s="13" customFormat="1">
      <c r="A187" s="13"/>
      <c r="B187" s="228"/>
      <c r="C187" s="229"/>
      <c r="D187" s="230" t="s">
        <v>136</v>
      </c>
      <c r="E187" s="231" t="s">
        <v>1</v>
      </c>
      <c r="F187" s="232" t="s">
        <v>234</v>
      </c>
      <c r="G187" s="229"/>
      <c r="H187" s="233">
        <v>31</v>
      </c>
      <c r="I187" s="234"/>
      <c r="J187" s="229"/>
      <c r="K187" s="229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136</v>
      </c>
      <c r="AU187" s="239" t="s">
        <v>83</v>
      </c>
      <c r="AV187" s="13" t="s">
        <v>83</v>
      </c>
      <c r="AW187" s="13" t="s">
        <v>33</v>
      </c>
      <c r="AX187" s="13" t="s">
        <v>76</v>
      </c>
      <c r="AY187" s="239" t="s">
        <v>121</v>
      </c>
    </row>
    <row r="188" s="13" customFormat="1">
      <c r="A188" s="13"/>
      <c r="B188" s="228"/>
      <c r="C188" s="229"/>
      <c r="D188" s="230" t="s">
        <v>136</v>
      </c>
      <c r="E188" s="231" t="s">
        <v>1</v>
      </c>
      <c r="F188" s="232" t="s">
        <v>235</v>
      </c>
      <c r="G188" s="229"/>
      <c r="H188" s="233">
        <v>98</v>
      </c>
      <c r="I188" s="234"/>
      <c r="J188" s="229"/>
      <c r="K188" s="229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136</v>
      </c>
      <c r="AU188" s="239" t="s">
        <v>83</v>
      </c>
      <c r="AV188" s="13" t="s">
        <v>83</v>
      </c>
      <c r="AW188" s="13" t="s">
        <v>33</v>
      </c>
      <c r="AX188" s="13" t="s">
        <v>76</v>
      </c>
      <c r="AY188" s="239" t="s">
        <v>121</v>
      </c>
    </row>
    <row r="189" s="14" customFormat="1">
      <c r="A189" s="14"/>
      <c r="B189" s="240"/>
      <c r="C189" s="241"/>
      <c r="D189" s="230" t="s">
        <v>136</v>
      </c>
      <c r="E189" s="242" t="s">
        <v>1</v>
      </c>
      <c r="F189" s="243" t="s">
        <v>171</v>
      </c>
      <c r="G189" s="241"/>
      <c r="H189" s="244">
        <v>129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136</v>
      </c>
      <c r="AU189" s="250" t="s">
        <v>83</v>
      </c>
      <c r="AV189" s="14" t="s">
        <v>128</v>
      </c>
      <c r="AW189" s="14" t="s">
        <v>33</v>
      </c>
      <c r="AX189" s="14" t="s">
        <v>81</v>
      </c>
      <c r="AY189" s="250" t="s">
        <v>121</v>
      </c>
    </row>
    <row r="190" s="2" customFormat="1" ht="16.5" customHeight="1">
      <c r="A190" s="37"/>
      <c r="B190" s="38"/>
      <c r="C190" s="251" t="s">
        <v>236</v>
      </c>
      <c r="D190" s="251" t="s">
        <v>210</v>
      </c>
      <c r="E190" s="252" t="s">
        <v>237</v>
      </c>
      <c r="F190" s="253" t="s">
        <v>238</v>
      </c>
      <c r="G190" s="254" t="s">
        <v>213</v>
      </c>
      <c r="H190" s="255">
        <v>46.439999999999998</v>
      </c>
      <c r="I190" s="256"/>
      <c r="J190" s="257">
        <f>ROUND(I190*H190,2)</f>
        <v>0</v>
      </c>
      <c r="K190" s="253" t="s">
        <v>127</v>
      </c>
      <c r="L190" s="258"/>
      <c r="M190" s="259" t="s">
        <v>1</v>
      </c>
      <c r="N190" s="260" t="s">
        <v>41</v>
      </c>
      <c r="O190" s="90"/>
      <c r="P190" s="219">
        <f>O190*H190</f>
        <v>0</v>
      </c>
      <c r="Q190" s="219">
        <v>1</v>
      </c>
      <c r="R190" s="219">
        <f>Q190*H190</f>
        <v>46.439999999999998</v>
      </c>
      <c r="S190" s="219">
        <v>0</v>
      </c>
      <c r="T190" s="22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1" t="s">
        <v>172</v>
      </c>
      <c r="AT190" s="221" t="s">
        <v>210</v>
      </c>
      <c r="AU190" s="221" t="s">
        <v>83</v>
      </c>
      <c r="AY190" s="16" t="s">
        <v>121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6" t="s">
        <v>81</v>
      </c>
      <c r="BK190" s="222">
        <f>ROUND(I190*H190,2)</f>
        <v>0</v>
      </c>
      <c r="BL190" s="16" t="s">
        <v>128</v>
      </c>
      <c r="BM190" s="221" t="s">
        <v>239</v>
      </c>
    </row>
    <row r="191" s="13" customFormat="1">
      <c r="A191" s="13"/>
      <c r="B191" s="228"/>
      <c r="C191" s="229"/>
      <c r="D191" s="230" t="s">
        <v>136</v>
      </c>
      <c r="E191" s="231" t="s">
        <v>1</v>
      </c>
      <c r="F191" s="232" t="s">
        <v>240</v>
      </c>
      <c r="G191" s="229"/>
      <c r="H191" s="233">
        <v>46.439999999999998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136</v>
      </c>
      <c r="AU191" s="239" t="s">
        <v>83</v>
      </c>
      <c r="AV191" s="13" t="s">
        <v>83</v>
      </c>
      <c r="AW191" s="13" t="s">
        <v>33</v>
      </c>
      <c r="AX191" s="13" t="s">
        <v>81</v>
      </c>
      <c r="AY191" s="239" t="s">
        <v>121</v>
      </c>
    </row>
    <row r="192" s="2" customFormat="1" ht="24.15" customHeight="1">
      <c r="A192" s="37"/>
      <c r="B192" s="38"/>
      <c r="C192" s="210" t="s">
        <v>241</v>
      </c>
      <c r="D192" s="210" t="s">
        <v>123</v>
      </c>
      <c r="E192" s="211" t="s">
        <v>242</v>
      </c>
      <c r="F192" s="212" t="s">
        <v>243</v>
      </c>
      <c r="G192" s="213" t="s">
        <v>126</v>
      </c>
      <c r="H192" s="214">
        <v>129</v>
      </c>
      <c r="I192" s="215"/>
      <c r="J192" s="216">
        <f>ROUND(I192*H192,2)</f>
        <v>0</v>
      </c>
      <c r="K192" s="212" t="s">
        <v>127</v>
      </c>
      <c r="L192" s="43"/>
      <c r="M192" s="217" t="s">
        <v>1</v>
      </c>
      <c r="N192" s="218" t="s">
        <v>41</v>
      </c>
      <c r="O192" s="90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1" t="s">
        <v>128</v>
      </c>
      <c r="AT192" s="221" t="s">
        <v>123</v>
      </c>
      <c r="AU192" s="221" t="s">
        <v>83</v>
      </c>
      <c r="AY192" s="16" t="s">
        <v>121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6" t="s">
        <v>81</v>
      </c>
      <c r="BK192" s="222">
        <f>ROUND(I192*H192,2)</f>
        <v>0</v>
      </c>
      <c r="BL192" s="16" t="s">
        <v>128</v>
      </c>
      <c r="BM192" s="221" t="s">
        <v>244</v>
      </c>
    </row>
    <row r="193" s="2" customFormat="1">
      <c r="A193" s="37"/>
      <c r="B193" s="38"/>
      <c r="C193" s="39"/>
      <c r="D193" s="223" t="s">
        <v>130</v>
      </c>
      <c r="E193" s="39"/>
      <c r="F193" s="224" t="s">
        <v>245</v>
      </c>
      <c r="G193" s="39"/>
      <c r="H193" s="39"/>
      <c r="I193" s="225"/>
      <c r="J193" s="39"/>
      <c r="K193" s="39"/>
      <c r="L193" s="43"/>
      <c r="M193" s="226"/>
      <c r="N193" s="227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130</v>
      </c>
      <c r="AU193" s="16" t="s">
        <v>83</v>
      </c>
    </row>
    <row r="194" s="2" customFormat="1" ht="16.5" customHeight="1">
      <c r="A194" s="37"/>
      <c r="B194" s="38"/>
      <c r="C194" s="251" t="s">
        <v>246</v>
      </c>
      <c r="D194" s="251" t="s">
        <v>210</v>
      </c>
      <c r="E194" s="252" t="s">
        <v>247</v>
      </c>
      <c r="F194" s="253" t="s">
        <v>248</v>
      </c>
      <c r="G194" s="254" t="s">
        <v>249</v>
      </c>
      <c r="H194" s="255">
        <v>2.5800000000000001</v>
      </c>
      <c r="I194" s="256"/>
      <c r="J194" s="257">
        <f>ROUND(I194*H194,2)</f>
        <v>0</v>
      </c>
      <c r="K194" s="253" t="s">
        <v>127</v>
      </c>
      <c r="L194" s="258"/>
      <c r="M194" s="259" t="s">
        <v>1</v>
      </c>
      <c r="N194" s="260" t="s">
        <v>41</v>
      </c>
      <c r="O194" s="90"/>
      <c r="P194" s="219">
        <f>O194*H194</f>
        <v>0</v>
      </c>
      <c r="Q194" s="219">
        <v>0.001</v>
      </c>
      <c r="R194" s="219">
        <f>Q194*H194</f>
        <v>0.0025800000000000003</v>
      </c>
      <c r="S194" s="219">
        <v>0</v>
      </c>
      <c r="T194" s="22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1" t="s">
        <v>172</v>
      </c>
      <c r="AT194" s="221" t="s">
        <v>210</v>
      </c>
      <c r="AU194" s="221" t="s">
        <v>83</v>
      </c>
      <c r="AY194" s="16" t="s">
        <v>121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6" t="s">
        <v>81</v>
      </c>
      <c r="BK194" s="222">
        <f>ROUND(I194*H194,2)</f>
        <v>0</v>
      </c>
      <c r="BL194" s="16" t="s">
        <v>128</v>
      </c>
      <c r="BM194" s="221" t="s">
        <v>250</v>
      </c>
    </row>
    <row r="195" s="13" customFormat="1">
      <c r="A195" s="13"/>
      <c r="B195" s="228"/>
      <c r="C195" s="229"/>
      <c r="D195" s="230" t="s">
        <v>136</v>
      </c>
      <c r="E195" s="229"/>
      <c r="F195" s="232" t="s">
        <v>251</v>
      </c>
      <c r="G195" s="229"/>
      <c r="H195" s="233">
        <v>2.5800000000000001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136</v>
      </c>
      <c r="AU195" s="239" t="s">
        <v>83</v>
      </c>
      <c r="AV195" s="13" t="s">
        <v>83</v>
      </c>
      <c r="AW195" s="13" t="s">
        <v>4</v>
      </c>
      <c r="AX195" s="13" t="s">
        <v>81</v>
      </c>
      <c r="AY195" s="239" t="s">
        <v>121</v>
      </c>
    </row>
    <row r="196" s="12" customFormat="1" ht="22.8" customHeight="1">
      <c r="A196" s="12"/>
      <c r="B196" s="194"/>
      <c r="C196" s="195"/>
      <c r="D196" s="196" t="s">
        <v>75</v>
      </c>
      <c r="E196" s="208" t="s">
        <v>138</v>
      </c>
      <c r="F196" s="208" t="s">
        <v>252</v>
      </c>
      <c r="G196" s="195"/>
      <c r="H196" s="195"/>
      <c r="I196" s="198"/>
      <c r="J196" s="209">
        <f>BK196</f>
        <v>0</v>
      </c>
      <c r="K196" s="195"/>
      <c r="L196" s="200"/>
      <c r="M196" s="201"/>
      <c r="N196" s="202"/>
      <c r="O196" s="202"/>
      <c r="P196" s="203">
        <f>SUM(P197:P198)</f>
        <v>0</v>
      </c>
      <c r="Q196" s="202"/>
      <c r="R196" s="203">
        <f>SUM(R197:R198)</f>
        <v>0</v>
      </c>
      <c r="S196" s="202"/>
      <c r="T196" s="204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5" t="s">
        <v>81</v>
      </c>
      <c r="AT196" s="206" t="s">
        <v>75</v>
      </c>
      <c r="AU196" s="206" t="s">
        <v>81</v>
      </c>
      <c r="AY196" s="205" t="s">
        <v>121</v>
      </c>
      <c r="BK196" s="207">
        <f>SUM(BK197:BK198)</f>
        <v>0</v>
      </c>
    </row>
    <row r="197" s="2" customFormat="1" ht="33" customHeight="1">
      <c r="A197" s="37"/>
      <c r="B197" s="38"/>
      <c r="C197" s="210" t="s">
        <v>253</v>
      </c>
      <c r="D197" s="210" t="s">
        <v>123</v>
      </c>
      <c r="E197" s="211" t="s">
        <v>254</v>
      </c>
      <c r="F197" s="212" t="s">
        <v>255</v>
      </c>
      <c r="G197" s="213" t="s">
        <v>158</v>
      </c>
      <c r="H197" s="214">
        <v>3</v>
      </c>
      <c r="I197" s="215"/>
      <c r="J197" s="216">
        <f>ROUND(I197*H197,2)</f>
        <v>0</v>
      </c>
      <c r="K197" s="212" t="s">
        <v>256</v>
      </c>
      <c r="L197" s="43"/>
      <c r="M197" s="217" t="s">
        <v>1</v>
      </c>
      <c r="N197" s="218" t="s">
        <v>41</v>
      </c>
      <c r="O197" s="90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1" t="s">
        <v>128</v>
      </c>
      <c r="AT197" s="221" t="s">
        <v>123</v>
      </c>
      <c r="AU197" s="221" t="s">
        <v>83</v>
      </c>
      <c r="AY197" s="16" t="s">
        <v>121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6" t="s">
        <v>81</v>
      </c>
      <c r="BK197" s="222">
        <f>ROUND(I197*H197,2)</f>
        <v>0</v>
      </c>
      <c r="BL197" s="16" t="s">
        <v>128</v>
      </c>
      <c r="BM197" s="221" t="s">
        <v>257</v>
      </c>
    </row>
    <row r="198" s="2" customFormat="1">
      <c r="A198" s="37"/>
      <c r="B198" s="38"/>
      <c r="C198" s="39"/>
      <c r="D198" s="223" t="s">
        <v>130</v>
      </c>
      <c r="E198" s="39"/>
      <c r="F198" s="224" t="s">
        <v>258</v>
      </c>
      <c r="G198" s="39"/>
      <c r="H198" s="39"/>
      <c r="I198" s="225"/>
      <c r="J198" s="39"/>
      <c r="K198" s="39"/>
      <c r="L198" s="43"/>
      <c r="M198" s="226"/>
      <c r="N198" s="227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130</v>
      </c>
      <c r="AU198" s="16" t="s">
        <v>83</v>
      </c>
    </row>
    <row r="199" s="12" customFormat="1" ht="22.8" customHeight="1">
      <c r="A199" s="12"/>
      <c r="B199" s="194"/>
      <c r="C199" s="195"/>
      <c r="D199" s="196" t="s">
        <v>75</v>
      </c>
      <c r="E199" s="208" t="s">
        <v>149</v>
      </c>
      <c r="F199" s="208" t="s">
        <v>259</v>
      </c>
      <c r="G199" s="195"/>
      <c r="H199" s="195"/>
      <c r="I199" s="198"/>
      <c r="J199" s="209">
        <f>BK199</f>
        <v>0</v>
      </c>
      <c r="K199" s="195"/>
      <c r="L199" s="200"/>
      <c r="M199" s="201"/>
      <c r="N199" s="202"/>
      <c r="O199" s="202"/>
      <c r="P199" s="203">
        <f>SUM(P200:P216)</f>
        <v>0</v>
      </c>
      <c r="Q199" s="202"/>
      <c r="R199" s="203">
        <f>SUM(R200:R216)</f>
        <v>12.0063978</v>
      </c>
      <c r="S199" s="202"/>
      <c r="T199" s="204">
        <f>SUM(T200:T216)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5" t="s">
        <v>81</v>
      </c>
      <c r="AT199" s="206" t="s">
        <v>75</v>
      </c>
      <c r="AU199" s="206" t="s">
        <v>81</v>
      </c>
      <c r="AY199" s="205" t="s">
        <v>121</v>
      </c>
      <c r="BK199" s="207">
        <f>SUM(BK200:BK216)</f>
        <v>0</v>
      </c>
    </row>
    <row r="200" s="2" customFormat="1" ht="24.15" customHeight="1">
      <c r="A200" s="37"/>
      <c r="B200" s="38"/>
      <c r="C200" s="210" t="s">
        <v>7</v>
      </c>
      <c r="D200" s="210" t="s">
        <v>123</v>
      </c>
      <c r="E200" s="211" t="s">
        <v>260</v>
      </c>
      <c r="F200" s="212" t="s">
        <v>261</v>
      </c>
      <c r="G200" s="213" t="s">
        <v>126</v>
      </c>
      <c r="H200" s="214">
        <v>56</v>
      </c>
      <c r="I200" s="215"/>
      <c r="J200" s="216">
        <f>ROUND(I200*H200,2)</f>
        <v>0</v>
      </c>
      <c r="K200" s="212" t="s">
        <v>127</v>
      </c>
      <c r="L200" s="43"/>
      <c r="M200" s="217" t="s">
        <v>1</v>
      </c>
      <c r="N200" s="218" t="s">
        <v>41</v>
      </c>
      <c r="O200" s="90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1" t="s">
        <v>128</v>
      </c>
      <c r="AT200" s="221" t="s">
        <v>123</v>
      </c>
      <c r="AU200" s="221" t="s">
        <v>83</v>
      </c>
      <c r="AY200" s="16" t="s">
        <v>121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6" t="s">
        <v>81</v>
      </c>
      <c r="BK200" s="222">
        <f>ROUND(I200*H200,2)</f>
        <v>0</v>
      </c>
      <c r="BL200" s="16" t="s">
        <v>128</v>
      </c>
      <c r="BM200" s="221" t="s">
        <v>262</v>
      </c>
    </row>
    <row r="201" s="2" customFormat="1">
      <c r="A201" s="37"/>
      <c r="B201" s="38"/>
      <c r="C201" s="39"/>
      <c r="D201" s="223" t="s">
        <v>130</v>
      </c>
      <c r="E201" s="39"/>
      <c r="F201" s="224" t="s">
        <v>263</v>
      </c>
      <c r="G201" s="39"/>
      <c r="H201" s="39"/>
      <c r="I201" s="225"/>
      <c r="J201" s="39"/>
      <c r="K201" s="39"/>
      <c r="L201" s="43"/>
      <c r="M201" s="226"/>
      <c r="N201" s="227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130</v>
      </c>
      <c r="AU201" s="16" t="s">
        <v>83</v>
      </c>
    </row>
    <row r="202" s="2" customFormat="1" ht="33" customHeight="1">
      <c r="A202" s="37"/>
      <c r="B202" s="38"/>
      <c r="C202" s="210" t="s">
        <v>264</v>
      </c>
      <c r="D202" s="210" t="s">
        <v>123</v>
      </c>
      <c r="E202" s="211" t="s">
        <v>265</v>
      </c>
      <c r="F202" s="212" t="s">
        <v>266</v>
      </c>
      <c r="G202" s="213" t="s">
        <v>126</v>
      </c>
      <c r="H202" s="214">
        <v>56</v>
      </c>
      <c r="I202" s="215"/>
      <c r="J202" s="216">
        <f>ROUND(I202*H202,2)</f>
        <v>0</v>
      </c>
      <c r="K202" s="212" t="s">
        <v>127</v>
      </c>
      <c r="L202" s="43"/>
      <c r="M202" s="217" t="s">
        <v>1</v>
      </c>
      <c r="N202" s="218" t="s">
        <v>41</v>
      </c>
      <c r="O202" s="90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1" t="s">
        <v>128</v>
      </c>
      <c r="AT202" s="221" t="s">
        <v>123</v>
      </c>
      <c r="AU202" s="221" t="s">
        <v>83</v>
      </c>
      <c r="AY202" s="16" t="s">
        <v>121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6" t="s">
        <v>81</v>
      </c>
      <c r="BK202" s="222">
        <f>ROUND(I202*H202,2)</f>
        <v>0</v>
      </c>
      <c r="BL202" s="16" t="s">
        <v>128</v>
      </c>
      <c r="BM202" s="221" t="s">
        <v>267</v>
      </c>
    </row>
    <row r="203" s="2" customFormat="1">
      <c r="A203" s="37"/>
      <c r="B203" s="38"/>
      <c r="C203" s="39"/>
      <c r="D203" s="223" t="s">
        <v>130</v>
      </c>
      <c r="E203" s="39"/>
      <c r="F203" s="224" t="s">
        <v>268</v>
      </c>
      <c r="G203" s="39"/>
      <c r="H203" s="39"/>
      <c r="I203" s="225"/>
      <c r="J203" s="39"/>
      <c r="K203" s="39"/>
      <c r="L203" s="43"/>
      <c r="M203" s="226"/>
      <c r="N203" s="227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130</v>
      </c>
      <c r="AU203" s="16" t="s">
        <v>83</v>
      </c>
    </row>
    <row r="204" s="13" customFormat="1">
      <c r="A204" s="13"/>
      <c r="B204" s="228"/>
      <c r="C204" s="229"/>
      <c r="D204" s="230" t="s">
        <v>136</v>
      </c>
      <c r="E204" s="231" t="s">
        <v>1</v>
      </c>
      <c r="F204" s="232" t="s">
        <v>269</v>
      </c>
      <c r="G204" s="229"/>
      <c r="H204" s="233">
        <v>44.299999999999997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136</v>
      </c>
      <c r="AU204" s="239" t="s">
        <v>83</v>
      </c>
      <c r="AV204" s="13" t="s">
        <v>83</v>
      </c>
      <c r="AW204" s="13" t="s">
        <v>33</v>
      </c>
      <c r="AX204" s="13" t="s">
        <v>76</v>
      </c>
      <c r="AY204" s="239" t="s">
        <v>121</v>
      </c>
    </row>
    <row r="205" s="13" customFormat="1">
      <c r="A205" s="13"/>
      <c r="B205" s="228"/>
      <c r="C205" s="229"/>
      <c r="D205" s="230" t="s">
        <v>136</v>
      </c>
      <c r="E205" s="231" t="s">
        <v>1</v>
      </c>
      <c r="F205" s="232" t="s">
        <v>270</v>
      </c>
      <c r="G205" s="229"/>
      <c r="H205" s="233">
        <v>11.699999999999999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136</v>
      </c>
      <c r="AU205" s="239" t="s">
        <v>83</v>
      </c>
      <c r="AV205" s="13" t="s">
        <v>83</v>
      </c>
      <c r="AW205" s="13" t="s">
        <v>33</v>
      </c>
      <c r="AX205" s="13" t="s">
        <v>76</v>
      </c>
      <c r="AY205" s="239" t="s">
        <v>121</v>
      </c>
    </row>
    <row r="206" s="14" customFormat="1">
      <c r="A206" s="14"/>
      <c r="B206" s="240"/>
      <c r="C206" s="241"/>
      <c r="D206" s="230" t="s">
        <v>136</v>
      </c>
      <c r="E206" s="242" t="s">
        <v>1</v>
      </c>
      <c r="F206" s="243" t="s">
        <v>171</v>
      </c>
      <c r="G206" s="241"/>
      <c r="H206" s="244">
        <v>56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136</v>
      </c>
      <c r="AU206" s="250" t="s">
        <v>83</v>
      </c>
      <c r="AV206" s="14" t="s">
        <v>128</v>
      </c>
      <c r="AW206" s="14" t="s">
        <v>33</v>
      </c>
      <c r="AX206" s="14" t="s">
        <v>81</v>
      </c>
      <c r="AY206" s="250" t="s">
        <v>121</v>
      </c>
    </row>
    <row r="207" s="2" customFormat="1" ht="24.15" customHeight="1">
      <c r="A207" s="37"/>
      <c r="B207" s="38"/>
      <c r="C207" s="210" t="s">
        <v>271</v>
      </c>
      <c r="D207" s="210" t="s">
        <v>123</v>
      </c>
      <c r="E207" s="211" t="s">
        <v>272</v>
      </c>
      <c r="F207" s="212" t="s">
        <v>273</v>
      </c>
      <c r="G207" s="213" t="s">
        <v>126</v>
      </c>
      <c r="H207" s="214">
        <v>56</v>
      </c>
      <c r="I207" s="215"/>
      <c r="J207" s="216">
        <f>ROUND(I207*H207,2)</f>
        <v>0</v>
      </c>
      <c r="K207" s="212" t="s">
        <v>127</v>
      </c>
      <c r="L207" s="43"/>
      <c r="M207" s="217" t="s">
        <v>1</v>
      </c>
      <c r="N207" s="218" t="s">
        <v>41</v>
      </c>
      <c r="O207" s="90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1" t="s">
        <v>128</v>
      </c>
      <c r="AT207" s="221" t="s">
        <v>123</v>
      </c>
      <c r="AU207" s="221" t="s">
        <v>83</v>
      </c>
      <c r="AY207" s="16" t="s">
        <v>121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6" t="s">
        <v>81</v>
      </c>
      <c r="BK207" s="222">
        <f>ROUND(I207*H207,2)</f>
        <v>0</v>
      </c>
      <c r="BL207" s="16" t="s">
        <v>128</v>
      </c>
      <c r="BM207" s="221" t="s">
        <v>274</v>
      </c>
    </row>
    <row r="208" s="2" customFormat="1">
      <c r="A208" s="37"/>
      <c r="B208" s="38"/>
      <c r="C208" s="39"/>
      <c r="D208" s="223" t="s">
        <v>130</v>
      </c>
      <c r="E208" s="39"/>
      <c r="F208" s="224" t="s">
        <v>275</v>
      </c>
      <c r="G208" s="39"/>
      <c r="H208" s="39"/>
      <c r="I208" s="225"/>
      <c r="J208" s="39"/>
      <c r="K208" s="39"/>
      <c r="L208" s="43"/>
      <c r="M208" s="226"/>
      <c r="N208" s="227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130</v>
      </c>
      <c r="AU208" s="16" t="s">
        <v>83</v>
      </c>
    </row>
    <row r="209" s="2" customFormat="1" ht="24.15" customHeight="1">
      <c r="A209" s="37"/>
      <c r="B209" s="38"/>
      <c r="C209" s="210" t="s">
        <v>276</v>
      </c>
      <c r="D209" s="210" t="s">
        <v>123</v>
      </c>
      <c r="E209" s="211" t="s">
        <v>277</v>
      </c>
      <c r="F209" s="212" t="s">
        <v>278</v>
      </c>
      <c r="G209" s="213" t="s">
        <v>126</v>
      </c>
      <c r="H209" s="214">
        <v>22.199999999999999</v>
      </c>
      <c r="I209" s="215"/>
      <c r="J209" s="216">
        <f>ROUND(I209*H209,2)</f>
        <v>0</v>
      </c>
      <c r="K209" s="212" t="s">
        <v>127</v>
      </c>
      <c r="L209" s="43"/>
      <c r="M209" s="217" t="s">
        <v>1</v>
      </c>
      <c r="N209" s="218" t="s">
        <v>41</v>
      </c>
      <c r="O209" s="90"/>
      <c r="P209" s="219">
        <f>O209*H209</f>
        <v>0</v>
      </c>
      <c r="Q209" s="219">
        <v>0.1002</v>
      </c>
      <c r="R209" s="219">
        <f>Q209*H209</f>
        <v>2.22444</v>
      </c>
      <c r="S209" s="219">
        <v>0</v>
      </c>
      <c r="T209" s="22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1" t="s">
        <v>128</v>
      </c>
      <c r="AT209" s="221" t="s">
        <v>123</v>
      </c>
      <c r="AU209" s="221" t="s">
        <v>83</v>
      </c>
      <c r="AY209" s="16" t="s">
        <v>121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6" t="s">
        <v>81</v>
      </c>
      <c r="BK209" s="222">
        <f>ROUND(I209*H209,2)</f>
        <v>0</v>
      </c>
      <c r="BL209" s="16" t="s">
        <v>128</v>
      </c>
      <c r="BM209" s="221" t="s">
        <v>279</v>
      </c>
    </row>
    <row r="210" s="2" customFormat="1">
      <c r="A210" s="37"/>
      <c r="B210" s="38"/>
      <c r="C210" s="39"/>
      <c r="D210" s="223" t="s">
        <v>130</v>
      </c>
      <c r="E210" s="39"/>
      <c r="F210" s="224" t="s">
        <v>280</v>
      </c>
      <c r="G210" s="39"/>
      <c r="H210" s="39"/>
      <c r="I210" s="225"/>
      <c r="J210" s="39"/>
      <c r="K210" s="39"/>
      <c r="L210" s="43"/>
      <c r="M210" s="226"/>
      <c r="N210" s="227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130</v>
      </c>
      <c r="AU210" s="16" t="s">
        <v>83</v>
      </c>
    </row>
    <row r="211" s="2" customFormat="1" ht="24.15" customHeight="1">
      <c r="A211" s="37"/>
      <c r="B211" s="38"/>
      <c r="C211" s="210" t="s">
        <v>281</v>
      </c>
      <c r="D211" s="210" t="s">
        <v>123</v>
      </c>
      <c r="E211" s="211" t="s">
        <v>282</v>
      </c>
      <c r="F211" s="212" t="s">
        <v>283</v>
      </c>
      <c r="G211" s="213" t="s">
        <v>126</v>
      </c>
      <c r="H211" s="214">
        <v>31.59</v>
      </c>
      <c r="I211" s="215"/>
      <c r="J211" s="216">
        <f>ROUND(I211*H211,2)</f>
        <v>0</v>
      </c>
      <c r="K211" s="212" t="s">
        <v>127</v>
      </c>
      <c r="L211" s="43"/>
      <c r="M211" s="217" t="s">
        <v>1</v>
      </c>
      <c r="N211" s="218" t="s">
        <v>41</v>
      </c>
      <c r="O211" s="90"/>
      <c r="P211" s="219">
        <f>O211*H211</f>
        <v>0</v>
      </c>
      <c r="Q211" s="219">
        <v>0.090620000000000006</v>
      </c>
      <c r="R211" s="219">
        <f>Q211*H211</f>
        <v>2.8626858000000004</v>
      </c>
      <c r="S211" s="219">
        <v>0</v>
      </c>
      <c r="T211" s="22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1" t="s">
        <v>128</v>
      </c>
      <c r="AT211" s="221" t="s">
        <v>123</v>
      </c>
      <c r="AU211" s="221" t="s">
        <v>83</v>
      </c>
      <c r="AY211" s="16" t="s">
        <v>121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6" t="s">
        <v>81</v>
      </c>
      <c r="BK211" s="222">
        <f>ROUND(I211*H211,2)</f>
        <v>0</v>
      </c>
      <c r="BL211" s="16" t="s">
        <v>128</v>
      </c>
      <c r="BM211" s="221" t="s">
        <v>284</v>
      </c>
    </row>
    <row r="212" s="2" customFormat="1">
      <c r="A212" s="37"/>
      <c r="B212" s="38"/>
      <c r="C212" s="39"/>
      <c r="D212" s="223" t="s">
        <v>130</v>
      </c>
      <c r="E212" s="39"/>
      <c r="F212" s="224" t="s">
        <v>285</v>
      </c>
      <c r="G212" s="39"/>
      <c r="H212" s="39"/>
      <c r="I212" s="225"/>
      <c r="J212" s="39"/>
      <c r="K212" s="39"/>
      <c r="L212" s="43"/>
      <c r="M212" s="226"/>
      <c r="N212" s="227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130</v>
      </c>
      <c r="AU212" s="16" t="s">
        <v>83</v>
      </c>
    </row>
    <row r="213" s="2" customFormat="1" ht="16.5" customHeight="1">
      <c r="A213" s="37"/>
      <c r="B213" s="38"/>
      <c r="C213" s="251" t="s">
        <v>286</v>
      </c>
      <c r="D213" s="251" t="s">
        <v>210</v>
      </c>
      <c r="E213" s="252" t="s">
        <v>287</v>
      </c>
      <c r="F213" s="253" t="s">
        <v>288</v>
      </c>
      <c r="G213" s="254" t="s">
        <v>126</v>
      </c>
      <c r="H213" s="255">
        <v>32.537999999999997</v>
      </c>
      <c r="I213" s="256"/>
      <c r="J213" s="257">
        <f>ROUND(I213*H213,2)</f>
        <v>0</v>
      </c>
      <c r="K213" s="253" t="s">
        <v>127</v>
      </c>
      <c r="L213" s="258"/>
      <c r="M213" s="259" t="s">
        <v>1</v>
      </c>
      <c r="N213" s="260" t="s">
        <v>41</v>
      </c>
      <c r="O213" s="90"/>
      <c r="P213" s="219">
        <f>O213*H213</f>
        <v>0</v>
      </c>
      <c r="Q213" s="219">
        <v>0.17599999999999999</v>
      </c>
      <c r="R213" s="219">
        <f>Q213*H213</f>
        <v>5.7266879999999993</v>
      </c>
      <c r="S213" s="219">
        <v>0</v>
      </c>
      <c r="T213" s="22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1" t="s">
        <v>172</v>
      </c>
      <c r="AT213" s="221" t="s">
        <v>210</v>
      </c>
      <c r="AU213" s="221" t="s">
        <v>83</v>
      </c>
      <c r="AY213" s="16" t="s">
        <v>121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6" t="s">
        <v>81</v>
      </c>
      <c r="BK213" s="222">
        <f>ROUND(I213*H213,2)</f>
        <v>0</v>
      </c>
      <c r="BL213" s="16" t="s">
        <v>128</v>
      </c>
      <c r="BM213" s="221" t="s">
        <v>289</v>
      </c>
    </row>
    <row r="214" s="13" customFormat="1">
      <c r="A214" s="13"/>
      <c r="B214" s="228"/>
      <c r="C214" s="229"/>
      <c r="D214" s="230" t="s">
        <v>136</v>
      </c>
      <c r="E214" s="229"/>
      <c r="F214" s="232" t="s">
        <v>290</v>
      </c>
      <c r="G214" s="229"/>
      <c r="H214" s="233">
        <v>32.537999999999997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136</v>
      </c>
      <c r="AU214" s="239" t="s">
        <v>83</v>
      </c>
      <c r="AV214" s="13" t="s">
        <v>83</v>
      </c>
      <c r="AW214" s="13" t="s">
        <v>4</v>
      </c>
      <c r="AX214" s="13" t="s">
        <v>81</v>
      </c>
      <c r="AY214" s="239" t="s">
        <v>121</v>
      </c>
    </row>
    <row r="215" s="2" customFormat="1" ht="24.15" customHeight="1">
      <c r="A215" s="37"/>
      <c r="B215" s="38"/>
      <c r="C215" s="210" t="s">
        <v>291</v>
      </c>
      <c r="D215" s="210" t="s">
        <v>123</v>
      </c>
      <c r="E215" s="211" t="s">
        <v>292</v>
      </c>
      <c r="F215" s="212" t="s">
        <v>293</v>
      </c>
      <c r="G215" s="213" t="s">
        <v>126</v>
      </c>
      <c r="H215" s="214">
        <v>22.199999999999999</v>
      </c>
      <c r="I215" s="215"/>
      <c r="J215" s="216">
        <f>ROUND(I215*H215,2)</f>
        <v>0</v>
      </c>
      <c r="K215" s="212" t="s">
        <v>127</v>
      </c>
      <c r="L215" s="43"/>
      <c r="M215" s="217" t="s">
        <v>1</v>
      </c>
      <c r="N215" s="218" t="s">
        <v>41</v>
      </c>
      <c r="O215" s="90"/>
      <c r="P215" s="219">
        <f>O215*H215</f>
        <v>0</v>
      </c>
      <c r="Q215" s="219">
        <v>0.053719999999999997</v>
      </c>
      <c r="R215" s="219">
        <f>Q215*H215</f>
        <v>1.1925839999999999</v>
      </c>
      <c r="S215" s="219">
        <v>0</v>
      </c>
      <c r="T215" s="22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1" t="s">
        <v>128</v>
      </c>
      <c r="AT215" s="221" t="s">
        <v>123</v>
      </c>
      <c r="AU215" s="221" t="s">
        <v>83</v>
      </c>
      <c r="AY215" s="16" t="s">
        <v>121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6" t="s">
        <v>81</v>
      </c>
      <c r="BK215" s="222">
        <f>ROUND(I215*H215,2)</f>
        <v>0</v>
      </c>
      <c r="BL215" s="16" t="s">
        <v>128</v>
      </c>
      <c r="BM215" s="221" t="s">
        <v>294</v>
      </c>
    </row>
    <row r="216" s="2" customFormat="1">
      <c r="A216" s="37"/>
      <c r="B216" s="38"/>
      <c r="C216" s="39"/>
      <c r="D216" s="223" t="s">
        <v>130</v>
      </c>
      <c r="E216" s="39"/>
      <c r="F216" s="224" t="s">
        <v>295</v>
      </c>
      <c r="G216" s="39"/>
      <c r="H216" s="39"/>
      <c r="I216" s="225"/>
      <c r="J216" s="39"/>
      <c r="K216" s="39"/>
      <c r="L216" s="43"/>
      <c r="M216" s="226"/>
      <c r="N216" s="227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130</v>
      </c>
      <c r="AU216" s="16" t="s">
        <v>83</v>
      </c>
    </row>
    <row r="217" s="12" customFormat="1" ht="22.8" customHeight="1">
      <c r="A217" s="12"/>
      <c r="B217" s="194"/>
      <c r="C217" s="195"/>
      <c r="D217" s="196" t="s">
        <v>75</v>
      </c>
      <c r="E217" s="208" t="s">
        <v>155</v>
      </c>
      <c r="F217" s="208" t="s">
        <v>296</v>
      </c>
      <c r="G217" s="195"/>
      <c r="H217" s="195"/>
      <c r="I217" s="198"/>
      <c r="J217" s="209">
        <f>BK217</f>
        <v>0</v>
      </c>
      <c r="K217" s="195"/>
      <c r="L217" s="200"/>
      <c r="M217" s="201"/>
      <c r="N217" s="202"/>
      <c r="O217" s="202"/>
      <c r="P217" s="203">
        <f>SUM(P218:P220)</f>
        <v>0</v>
      </c>
      <c r="Q217" s="202"/>
      <c r="R217" s="203">
        <f>SUM(R218:R220)</f>
        <v>3.536225</v>
      </c>
      <c r="S217" s="202"/>
      <c r="T217" s="204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5" t="s">
        <v>81</v>
      </c>
      <c r="AT217" s="206" t="s">
        <v>75</v>
      </c>
      <c r="AU217" s="206" t="s">
        <v>81</v>
      </c>
      <c r="AY217" s="205" t="s">
        <v>121</v>
      </c>
      <c r="BK217" s="207">
        <f>SUM(BK218:BK220)</f>
        <v>0</v>
      </c>
    </row>
    <row r="218" s="2" customFormat="1" ht="21.75" customHeight="1">
      <c r="A218" s="37"/>
      <c r="B218" s="38"/>
      <c r="C218" s="210" t="s">
        <v>297</v>
      </c>
      <c r="D218" s="210" t="s">
        <v>123</v>
      </c>
      <c r="E218" s="211" t="s">
        <v>298</v>
      </c>
      <c r="F218" s="212" t="s">
        <v>299</v>
      </c>
      <c r="G218" s="213" t="s">
        <v>126</v>
      </c>
      <c r="H218" s="214">
        <v>19.25</v>
      </c>
      <c r="I218" s="215"/>
      <c r="J218" s="216">
        <f>ROUND(I218*H218,2)</f>
        <v>0</v>
      </c>
      <c r="K218" s="212" t="s">
        <v>127</v>
      </c>
      <c r="L218" s="43"/>
      <c r="M218" s="217" t="s">
        <v>1</v>
      </c>
      <c r="N218" s="218" t="s">
        <v>41</v>
      </c>
      <c r="O218" s="90"/>
      <c r="P218" s="219">
        <f>O218*H218</f>
        <v>0</v>
      </c>
      <c r="Q218" s="219">
        <v>0.1837</v>
      </c>
      <c r="R218" s="219">
        <f>Q218*H218</f>
        <v>3.536225</v>
      </c>
      <c r="S218" s="219">
        <v>0</v>
      </c>
      <c r="T218" s="22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1" t="s">
        <v>128</v>
      </c>
      <c r="AT218" s="221" t="s">
        <v>123</v>
      </c>
      <c r="AU218" s="221" t="s">
        <v>83</v>
      </c>
      <c r="AY218" s="16" t="s">
        <v>121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6" t="s">
        <v>81</v>
      </c>
      <c r="BK218" s="222">
        <f>ROUND(I218*H218,2)</f>
        <v>0</v>
      </c>
      <c r="BL218" s="16" t="s">
        <v>128</v>
      </c>
      <c r="BM218" s="221" t="s">
        <v>300</v>
      </c>
    </row>
    <row r="219" s="2" customFormat="1">
      <c r="A219" s="37"/>
      <c r="B219" s="38"/>
      <c r="C219" s="39"/>
      <c r="D219" s="223" t="s">
        <v>130</v>
      </c>
      <c r="E219" s="39"/>
      <c r="F219" s="224" t="s">
        <v>301</v>
      </c>
      <c r="G219" s="39"/>
      <c r="H219" s="39"/>
      <c r="I219" s="225"/>
      <c r="J219" s="39"/>
      <c r="K219" s="39"/>
      <c r="L219" s="43"/>
      <c r="M219" s="226"/>
      <c r="N219" s="227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130</v>
      </c>
      <c r="AU219" s="16" t="s">
        <v>83</v>
      </c>
    </row>
    <row r="220" s="13" customFormat="1">
      <c r="A220" s="13"/>
      <c r="B220" s="228"/>
      <c r="C220" s="229"/>
      <c r="D220" s="230" t="s">
        <v>136</v>
      </c>
      <c r="E220" s="231" t="s">
        <v>1</v>
      </c>
      <c r="F220" s="232" t="s">
        <v>302</v>
      </c>
      <c r="G220" s="229"/>
      <c r="H220" s="233">
        <v>19.25</v>
      </c>
      <c r="I220" s="234"/>
      <c r="J220" s="229"/>
      <c r="K220" s="229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136</v>
      </c>
      <c r="AU220" s="239" t="s">
        <v>83</v>
      </c>
      <c r="AV220" s="13" t="s">
        <v>83</v>
      </c>
      <c r="AW220" s="13" t="s">
        <v>33</v>
      </c>
      <c r="AX220" s="13" t="s">
        <v>81</v>
      </c>
      <c r="AY220" s="239" t="s">
        <v>121</v>
      </c>
    </row>
    <row r="221" s="12" customFormat="1" ht="22.8" customHeight="1">
      <c r="A221" s="12"/>
      <c r="B221" s="194"/>
      <c r="C221" s="195"/>
      <c r="D221" s="196" t="s">
        <v>75</v>
      </c>
      <c r="E221" s="208" t="s">
        <v>172</v>
      </c>
      <c r="F221" s="208" t="s">
        <v>303</v>
      </c>
      <c r="G221" s="195"/>
      <c r="H221" s="195"/>
      <c r="I221" s="198"/>
      <c r="J221" s="209">
        <f>BK221</f>
        <v>0</v>
      </c>
      <c r="K221" s="195"/>
      <c r="L221" s="200"/>
      <c r="M221" s="201"/>
      <c r="N221" s="202"/>
      <c r="O221" s="202"/>
      <c r="P221" s="203">
        <f>SUM(P222:P249)</f>
        <v>0</v>
      </c>
      <c r="Q221" s="202"/>
      <c r="R221" s="203">
        <f>SUM(R222:R249)</f>
        <v>0.34224099999999996</v>
      </c>
      <c r="S221" s="202"/>
      <c r="T221" s="204">
        <f>SUM(T222:T249)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5" t="s">
        <v>81</v>
      </c>
      <c r="AT221" s="206" t="s">
        <v>75</v>
      </c>
      <c r="AU221" s="206" t="s">
        <v>81</v>
      </c>
      <c r="AY221" s="205" t="s">
        <v>121</v>
      </c>
      <c r="BK221" s="207">
        <f>SUM(BK222:BK249)</f>
        <v>0</v>
      </c>
    </row>
    <row r="222" s="2" customFormat="1" ht="33" customHeight="1">
      <c r="A222" s="37"/>
      <c r="B222" s="38"/>
      <c r="C222" s="210" t="s">
        <v>304</v>
      </c>
      <c r="D222" s="210" t="s">
        <v>123</v>
      </c>
      <c r="E222" s="211" t="s">
        <v>305</v>
      </c>
      <c r="F222" s="212" t="s">
        <v>306</v>
      </c>
      <c r="G222" s="213" t="s">
        <v>158</v>
      </c>
      <c r="H222" s="214">
        <v>33</v>
      </c>
      <c r="I222" s="215"/>
      <c r="J222" s="216">
        <f>ROUND(I222*H222,2)</f>
        <v>0</v>
      </c>
      <c r="K222" s="212" t="s">
        <v>127</v>
      </c>
      <c r="L222" s="43"/>
      <c r="M222" s="217" t="s">
        <v>1</v>
      </c>
      <c r="N222" s="218" t="s">
        <v>41</v>
      </c>
      <c r="O222" s="90"/>
      <c r="P222" s="219">
        <f>O222*H222</f>
        <v>0</v>
      </c>
      <c r="Q222" s="219">
        <v>1.0000000000000001E-05</v>
      </c>
      <c r="R222" s="219">
        <f>Q222*H222</f>
        <v>0.00033000000000000005</v>
      </c>
      <c r="S222" s="219">
        <v>0</v>
      </c>
      <c r="T222" s="22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1" t="s">
        <v>128</v>
      </c>
      <c r="AT222" s="221" t="s">
        <v>123</v>
      </c>
      <c r="AU222" s="221" t="s">
        <v>83</v>
      </c>
      <c r="AY222" s="16" t="s">
        <v>121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6" t="s">
        <v>81</v>
      </c>
      <c r="BK222" s="222">
        <f>ROUND(I222*H222,2)</f>
        <v>0</v>
      </c>
      <c r="BL222" s="16" t="s">
        <v>128</v>
      </c>
      <c r="BM222" s="221" t="s">
        <v>307</v>
      </c>
    </row>
    <row r="223" s="2" customFormat="1">
      <c r="A223" s="37"/>
      <c r="B223" s="38"/>
      <c r="C223" s="39"/>
      <c r="D223" s="223" t="s">
        <v>130</v>
      </c>
      <c r="E223" s="39"/>
      <c r="F223" s="224" t="s">
        <v>308</v>
      </c>
      <c r="G223" s="39"/>
      <c r="H223" s="39"/>
      <c r="I223" s="225"/>
      <c r="J223" s="39"/>
      <c r="K223" s="39"/>
      <c r="L223" s="43"/>
      <c r="M223" s="226"/>
      <c r="N223" s="227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130</v>
      </c>
      <c r="AU223" s="16" t="s">
        <v>83</v>
      </c>
    </row>
    <row r="224" s="2" customFormat="1" ht="24.15" customHeight="1">
      <c r="A224" s="37"/>
      <c r="B224" s="38"/>
      <c r="C224" s="251" t="s">
        <v>309</v>
      </c>
      <c r="D224" s="251" t="s">
        <v>210</v>
      </c>
      <c r="E224" s="252" t="s">
        <v>310</v>
      </c>
      <c r="F224" s="253" t="s">
        <v>311</v>
      </c>
      <c r="G224" s="254" t="s">
        <v>158</v>
      </c>
      <c r="H224" s="255">
        <v>33.494999999999997</v>
      </c>
      <c r="I224" s="256"/>
      <c r="J224" s="257">
        <f>ROUND(I224*H224,2)</f>
        <v>0</v>
      </c>
      <c r="K224" s="253" t="s">
        <v>127</v>
      </c>
      <c r="L224" s="258"/>
      <c r="M224" s="259" t="s">
        <v>1</v>
      </c>
      <c r="N224" s="260" t="s">
        <v>41</v>
      </c>
      <c r="O224" s="90"/>
      <c r="P224" s="219">
        <f>O224*H224</f>
        <v>0</v>
      </c>
      <c r="Q224" s="219">
        <v>0.0018</v>
      </c>
      <c r="R224" s="219">
        <f>Q224*H224</f>
        <v>0.06029099999999999</v>
      </c>
      <c r="S224" s="219">
        <v>0</v>
      </c>
      <c r="T224" s="22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1" t="s">
        <v>172</v>
      </c>
      <c r="AT224" s="221" t="s">
        <v>210</v>
      </c>
      <c r="AU224" s="221" t="s">
        <v>83</v>
      </c>
      <c r="AY224" s="16" t="s">
        <v>121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6" t="s">
        <v>81</v>
      </c>
      <c r="BK224" s="222">
        <f>ROUND(I224*H224,2)</f>
        <v>0</v>
      </c>
      <c r="BL224" s="16" t="s">
        <v>128</v>
      </c>
      <c r="BM224" s="221" t="s">
        <v>312</v>
      </c>
    </row>
    <row r="225" s="13" customFormat="1">
      <c r="A225" s="13"/>
      <c r="B225" s="228"/>
      <c r="C225" s="229"/>
      <c r="D225" s="230" t="s">
        <v>136</v>
      </c>
      <c r="E225" s="229"/>
      <c r="F225" s="232" t="s">
        <v>313</v>
      </c>
      <c r="G225" s="229"/>
      <c r="H225" s="233">
        <v>33.494999999999997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136</v>
      </c>
      <c r="AU225" s="239" t="s">
        <v>83</v>
      </c>
      <c r="AV225" s="13" t="s">
        <v>83</v>
      </c>
      <c r="AW225" s="13" t="s">
        <v>4</v>
      </c>
      <c r="AX225" s="13" t="s">
        <v>81</v>
      </c>
      <c r="AY225" s="239" t="s">
        <v>121</v>
      </c>
    </row>
    <row r="226" s="2" customFormat="1" ht="24.15" customHeight="1">
      <c r="A226" s="37"/>
      <c r="B226" s="38"/>
      <c r="C226" s="210" t="s">
        <v>314</v>
      </c>
      <c r="D226" s="210" t="s">
        <v>123</v>
      </c>
      <c r="E226" s="211" t="s">
        <v>315</v>
      </c>
      <c r="F226" s="212" t="s">
        <v>316</v>
      </c>
      <c r="G226" s="213" t="s">
        <v>158</v>
      </c>
      <c r="H226" s="214">
        <v>30</v>
      </c>
      <c r="I226" s="215"/>
      <c r="J226" s="216">
        <f>ROUND(I226*H226,2)</f>
        <v>0</v>
      </c>
      <c r="K226" s="212" t="s">
        <v>127</v>
      </c>
      <c r="L226" s="43"/>
      <c r="M226" s="217" t="s">
        <v>1</v>
      </c>
      <c r="N226" s="218" t="s">
        <v>41</v>
      </c>
      <c r="O226" s="90"/>
      <c r="P226" s="219">
        <f>O226*H226</f>
        <v>0</v>
      </c>
      <c r="Q226" s="219">
        <v>0.00248</v>
      </c>
      <c r="R226" s="219">
        <f>Q226*H226</f>
        <v>0.074399999999999994</v>
      </c>
      <c r="S226" s="219">
        <v>0</v>
      </c>
      <c r="T226" s="22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1" t="s">
        <v>128</v>
      </c>
      <c r="AT226" s="221" t="s">
        <v>123</v>
      </c>
      <c r="AU226" s="221" t="s">
        <v>83</v>
      </c>
      <c r="AY226" s="16" t="s">
        <v>121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6" t="s">
        <v>81</v>
      </c>
      <c r="BK226" s="222">
        <f>ROUND(I226*H226,2)</f>
        <v>0</v>
      </c>
      <c r="BL226" s="16" t="s">
        <v>128</v>
      </c>
      <c r="BM226" s="221" t="s">
        <v>317</v>
      </c>
    </row>
    <row r="227" s="2" customFormat="1">
      <c r="A227" s="37"/>
      <c r="B227" s="38"/>
      <c r="C227" s="39"/>
      <c r="D227" s="223" t="s">
        <v>130</v>
      </c>
      <c r="E227" s="39"/>
      <c r="F227" s="224" t="s">
        <v>318</v>
      </c>
      <c r="G227" s="39"/>
      <c r="H227" s="39"/>
      <c r="I227" s="225"/>
      <c r="J227" s="39"/>
      <c r="K227" s="39"/>
      <c r="L227" s="43"/>
      <c r="M227" s="226"/>
      <c r="N227" s="227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130</v>
      </c>
      <c r="AU227" s="16" t="s">
        <v>83</v>
      </c>
    </row>
    <row r="228" s="2" customFormat="1" ht="33" customHeight="1">
      <c r="A228" s="37"/>
      <c r="B228" s="38"/>
      <c r="C228" s="210" t="s">
        <v>319</v>
      </c>
      <c r="D228" s="210" t="s">
        <v>123</v>
      </c>
      <c r="E228" s="211" t="s">
        <v>320</v>
      </c>
      <c r="F228" s="212" t="s">
        <v>321</v>
      </c>
      <c r="G228" s="213" t="s">
        <v>322</v>
      </c>
      <c r="H228" s="214">
        <v>4</v>
      </c>
      <c r="I228" s="215"/>
      <c r="J228" s="216">
        <f>ROUND(I228*H228,2)</f>
        <v>0</v>
      </c>
      <c r="K228" s="212" t="s">
        <v>127</v>
      </c>
      <c r="L228" s="43"/>
      <c r="M228" s="217" t="s">
        <v>1</v>
      </c>
      <c r="N228" s="218" t="s">
        <v>41</v>
      </c>
      <c r="O228" s="90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1" t="s">
        <v>128</v>
      </c>
      <c r="AT228" s="221" t="s">
        <v>123</v>
      </c>
      <c r="AU228" s="221" t="s">
        <v>83</v>
      </c>
      <c r="AY228" s="16" t="s">
        <v>121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6" t="s">
        <v>81</v>
      </c>
      <c r="BK228" s="222">
        <f>ROUND(I228*H228,2)</f>
        <v>0</v>
      </c>
      <c r="BL228" s="16" t="s">
        <v>128</v>
      </c>
      <c r="BM228" s="221" t="s">
        <v>323</v>
      </c>
    </row>
    <row r="229" s="2" customFormat="1">
      <c r="A229" s="37"/>
      <c r="B229" s="38"/>
      <c r="C229" s="39"/>
      <c r="D229" s="223" t="s">
        <v>130</v>
      </c>
      <c r="E229" s="39"/>
      <c r="F229" s="224" t="s">
        <v>324</v>
      </c>
      <c r="G229" s="39"/>
      <c r="H229" s="39"/>
      <c r="I229" s="225"/>
      <c r="J229" s="39"/>
      <c r="K229" s="39"/>
      <c r="L229" s="43"/>
      <c r="M229" s="226"/>
      <c r="N229" s="227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130</v>
      </c>
      <c r="AU229" s="16" t="s">
        <v>83</v>
      </c>
    </row>
    <row r="230" s="2" customFormat="1" ht="16.5" customHeight="1">
      <c r="A230" s="37"/>
      <c r="B230" s="38"/>
      <c r="C230" s="251" t="s">
        <v>325</v>
      </c>
      <c r="D230" s="251" t="s">
        <v>210</v>
      </c>
      <c r="E230" s="252" t="s">
        <v>326</v>
      </c>
      <c r="F230" s="253" t="s">
        <v>327</v>
      </c>
      <c r="G230" s="254" t="s">
        <v>322</v>
      </c>
      <c r="H230" s="255">
        <v>4</v>
      </c>
      <c r="I230" s="256"/>
      <c r="J230" s="257">
        <f>ROUND(I230*H230,2)</f>
        <v>0</v>
      </c>
      <c r="K230" s="253" t="s">
        <v>127</v>
      </c>
      <c r="L230" s="258"/>
      <c r="M230" s="259" t="s">
        <v>1</v>
      </c>
      <c r="N230" s="260" t="s">
        <v>41</v>
      </c>
      <c r="O230" s="90"/>
      <c r="P230" s="219">
        <f>O230*H230</f>
        <v>0</v>
      </c>
      <c r="Q230" s="219">
        <v>0.00059999999999999995</v>
      </c>
      <c r="R230" s="219">
        <f>Q230*H230</f>
        <v>0.0023999999999999998</v>
      </c>
      <c r="S230" s="219">
        <v>0</v>
      </c>
      <c r="T230" s="22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1" t="s">
        <v>172</v>
      </c>
      <c r="AT230" s="221" t="s">
        <v>210</v>
      </c>
      <c r="AU230" s="221" t="s">
        <v>83</v>
      </c>
      <c r="AY230" s="16" t="s">
        <v>121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6" t="s">
        <v>81</v>
      </c>
      <c r="BK230" s="222">
        <f>ROUND(I230*H230,2)</f>
        <v>0</v>
      </c>
      <c r="BL230" s="16" t="s">
        <v>128</v>
      </c>
      <c r="BM230" s="221" t="s">
        <v>328</v>
      </c>
    </row>
    <row r="231" s="2" customFormat="1" ht="33" customHeight="1">
      <c r="A231" s="37"/>
      <c r="B231" s="38"/>
      <c r="C231" s="210" t="s">
        <v>329</v>
      </c>
      <c r="D231" s="210" t="s">
        <v>123</v>
      </c>
      <c r="E231" s="211" t="s">
        <v>330</v>
      </c>
      <c r="F231" s="212" t="s">
        <v>331</v>
      </c>
      <c r="G231" s="213" t="s">
        <v>322</v>
      </c>
      <c r="H231" s="214">
        <v>1</v>
      </c>
      <c r="I231" s="215"/>
      <c r="J231" s="216">
        <f>ROUND(I231*H231,2)</f>
        <v>0</v>
      </c>
      <c r="K231" s="212" t="s">
        <v>127</v>
      </c>
      <c r="L231" s="43"/>
      <c r="M231" s="217" t="s">
        <v>1</v>
      </c>
      <c r="N231" s="218" t="s">
        <v>41</v>
      </c>
      <c r="O231" s="90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1" t="s">
        <v>128</v>
      </c>
      <c r="AT231" s="221" t="s">
        <v>123</v>
      </c>
      <c r="AU231" s="221" t="s">
        <v>83</v>
      </c>
      <c r="AY231" s="16" t="s">
        <v>121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6" t="s">
        <v>81</v>
      </c>
      <c r="BK231" s="222">
        <f>ROUND(I231*H231,2)</f>
        <v>0</v>
      </c>
      <c r="BL231" s="16" t="s">
        <v>128</v>
      </c>
      <c r="BM231" s="221" t="s">
        <v>332</v>
      </c>
    </row>
    <row r="232" s="2" customFormat="1">
      <c r="A232" s="37"/>
      <c r="B232" s="38"/>
      <c r="C232" s="39"/>
      <c r="D232" s="223" t="s">
        <v>130</v>
      </c>
      <c r="E232" s="39"/>
      <c r="F232" s="224" t="s">
        <v>333</v>
      </c>
      <c r="G232" s="39"/>
      <c r="H232" s="39"/>
      <c r="I232" s="225"/>
      <c r="J232" s="39"/>
      <c r="K232" s="39"/>
      <c r="L232" s="43"/>
      <c r="M232" s="226"/>
      <c r="N232" s="227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130</v>
      </c>
      <c r="AU232" s="16" t="s">
        <v>83</v>
      </c>
    </row>
    <row r="233" s="2" customFormat="1" ht="16.5" customHeight="1">
      <c r="A233" s="37"/>
      <c r="B233" s="38"/>
      <c r="C233" s="251" t="s">
        <v>334</v>
      </c>
      <c r="D233" s="251" t="s">
        <v>210</v>
      </c>
      <c r="E233" s="252" t="s">
        <v>335</v>
      </c>
      <c r="F233" s="253" t="s">
        <v>336</v>
      </c>
      <c r="G233" s="254" t="s">
        <v>322</v>
      </c>
      <c r="H233" s="255">
        <v>1</v>
      </c>
      <c r="I233" s="256"/>
      <c r="J233" s="257">
        <f>ROUND(I233*H233,2)</f>
        <v>0</v>
      </c>
      <c r="K233" s="253" t="s">
        <v>127</v>
      </c>
      <c r="L233" s="258"/>
      <c r="M233" s="259" t="s">
        <v>1</v>
      </c>
      <c r="N233" s="260" t="s">
        <v>41</v>
      </c>
      <c r="O233" s="90"/>
      <c r="P233" s="219">
        <f>O233*H233</f>
        <v>0</v>
      </c>
      <c r="Q233" s="219">
        <v>0.0012999999999999999</v>
      </c>
      <c r="R233" s="219">
        <f>Q233*H233</f>
        <v>0.0012999999999999999</v>
      </c>
      <c r="S233" s="219">
        <v>0</v>
      </c>
      <c r="T233" s="22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1" t="s">
        <v>172</v>
      </c>
      <c r="AT233" s="221" t="s">
        <v>210</v>
      </c>
      <c r="AU233" s="221" t="s">
        <v>83</v>
      </c>
      <c r="AY233" s="16" t="s">
        <v>121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6" t="s">
        <v>81</v>
      </c>
      <c r="BK233" s="222">
        <f>ROUND(I233*H233,2)</f>
        <v>0</v>
      </c>
      <c r="BL233" s="16" t="s">
        <v>128</v>
      </c>
      <c r="BM233" s="221" t="s">
        <v>337</v>
      </c>
    </row>
    <row r="234" s="2" customFormat="1" ht="33" customHeight="1">
      <c r="A234" s="37"/>
      <c r="B234" s="38"/>
      <c r="C234" s="210" t="s">
        <v>338</v>
      </c>
      <c r="D234" s="210" t="s">
        <v>123</v>
      </c>
      <c r="E234" s="211" t="s">
        <v>339</v>
      </c>
      <c r="F234" s="212" t="s">
        <v>340</v>
      </c>
      <c r="G234" s="213" t="s">
        <v>322</v>
      </c>
      <c r="H234" s="214">
        <v>2</v>
      </c>
      <c r="I234" s="215"/>
      <c r="J234" s="216">
        <f>ROUND(I234*H234,2)</f>
        <v>0</v>
      </c>
      <c r="K234" s="212" t="s">
        <v>127</v>
      </c>
      <c r="L234" s="43"/>
      <c r="M234" s="217" t="s">
        <v>1</v>
      </c>
      <c r="N234" s="218" t="s">
        <v>41</v>
      </c>
      <c r="O234" s="90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1" t="s">
        <v>128</v>
      </c>
      <c r="AT234" s="221" t="s">
        <v>123</v>
      </c>
      <c r="AU234" s="221" t="s">
        <v>83</v>
      </c>
      <c r="AY234" s="16" t="s">
        <v>121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6" t="s">
        <v>81</v>
      </c>
      <c r="BK234" s="222">
        <f>ROUND(I234*H234,2)</f>
        <v>0</v>
      </c>
      <c r="BL234" s="16" t="s">
        <v>128</v>
      </c>
      <c r="BM234" s="221" t="s">
        <v>341</v>
      </c>
    </row>
    <row r="235" s="2" customFormat="1">
      <c r="A235" s="37"/>
      <c r="B235" s="38"/>
      <c r="C235" s="39"/>
      <c r="D235" s="223" t="s">
        <v>130</v>
      </c>
      <c r="E235" s="39"/>
      <c r="F235" s="224" t="s">
        <v>342</v>
      </c>
      <c r="G235" s="39"/>
      <c r="H235" s="39"/>
      <c r="I235" s="225"/>
      <c r="J235" s="39"/>
      <c r="K235" s="39"/>
      <c r="L235" s="43"/>
      <c r="M235" s="226"/>
      <c r="N235" s="227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130</v>
      </c>
      <c r="AU235" s="16" t="s">
        <v>83</v>
      </c>
    </row>
    <row r="236" s="2" customFormat="1" ht="16.5" customHeight="1">
      <c r="A236" s="37"/>
      <c r="B236" s="38"/>
      <c r="C236" s="251" t="s">
        <v>343</v>
      </c>
      <c r="D236" s="251" t="s">
        <v>210</v>
      </c>
      <c r="E236" s="252" t="s">
        <v>344</v>
      </c>
      <c r="F236" s="253" t="s">
        <v>345</v>
      </c>
      <c r="G236" s="254" t="s">
        <v>322</v>
      </c>
      <c r="H236" s="255">
        <v>2</v>
      </c>
      <c r="I236" s="256"/>
      <c r="J236" s="257">
        <f>ROUND(I236*H236,2)</f>
        <v>0</v>
      </c>
      <c r="K236" s="253" t="s">
        <v>127</v>
      </c>
      <c r="L236" s="258"/>
      <c r="M236" s="259" t="s">
        <v>1</v>
      </c>
      <c r="N236" s="260" t="s">
        <v>41</v>
      </c>
      <c r="O236" s="90"/>
      <c r="P236" s="219">
        <f>O236*H236</f>
        <v>0</v>
      </c>
      <c r="Q236" s="219">
        <v>0.00025999999999999998</v>
      </c>
      <c r="R236" s="219">
        <f>Q236*H236</f>
        <v>0.00051999999999999995</v>
      </c>
      <c r="S236" s="219">
        <v>0</v>
      </c>
      <c r="T236" s="22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1" t="s">
        <v>172</v>
      </c>
      <c r="AT236" s="221" t="s">
        <v>210</v>
      </c>
      <c r="AU236" s="221" t="s">
        <v>83</v>
      </c>
      <c r="AY236" s="16" t="s">
        <v>121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6" t="s">
        <v>81</v>
      </c>
      <c r="BK236" s="222">
        <f>ROUND(I236*H236,2)</f>
        <v>0</v>
      </c>
      <c r="BL236" s="16" t="s">
        <v>128</v>
      </c>
      <c r="BM236" s="221" t="s">
        <v>346</v>
      </c>
    </row>
    <row r="237" s="2" customFormat="1" ht="16.5" customHeight="1">
      <c r="A237" s="37"/>
      <c r="B237" s="38"/>
      <c r="C237" s="210" t="s">
        <v>347</v>
      </c>
      <c r="D237" s="210" t="s">
        <v>123</v>
      </c>
      <c r="E237" s="211" t="s">
        <v>348</v>
      </c>
      <c r="F237" s="212" t="s">
        <v>349</v>
      </c>
      <c r="G237" s="213" t="s">
        <v>350</v>
      </c>
      <c r="H237" s="214">
        <v>1</v>
      </c>
      <c r="I237" s="215"/>
      <c r="J237" s="216">
        <f>ROUND(I237*H237,2)</f>
        <v>0</v>
      </c>
      <c r="K237" s="212" t="s">
        <v>1</v>
      </c>
      <c r="L237" s="43"/>
      <c r="M237" s="217" t="s">
        <v>1</v>
      </c>
      <c r="N237" s="218" t="s">
        <v>41</v>
      </c>
      <c r="O237" s="90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1" t="s">
        <v>128</v>
      </c>
      <c r="AT237" s="221" t="s">
        <v>123</v>
      </c>
      <c r="AU237" s="221" t="s">
        <v>83</v>
      </c>
      <c r="AY237" s="16" t="s">
        <v>121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6" t="s">
        <v>81</v>
      </c>
      <c r="BK237" s="222">
        <f>ROUND(I237*H237,2)</f>
        <v>0</v>
      </c>
      <c r="BL237" s="16" t="s">
        <v>128</v>
      </c>
      <c r="BM237" s="221" t="s">
        <v>351</v>
      </c>
    </row>
    <row r="238" s="2" customFormat="1" ht="24.15" customHeight="1">
      <c r="A238" s="37"/>
      <c r="B238" s="38"/>
      <c r="C238" s="210" t="s">
        <v>352</v>
      </c>
      <c r="D238" s="210" t="s">
        <v>123</v>
      </c>
      <c r="E238" s="211" t="s">
        <v>353</v>
      </c>
      <c r="F238" s="212" t="s">
        <v>354</v>
      </c>
      <c r="G238" s="213" t="s">
        <v>322</v>
      </c>
      <c r="H238" s="214">
        <v>1</v>
      </c>
      <c r="I238" s="215"/>
      <c r="J238" s="216">
        <f>ROUND(I238*H238,2)</f>
        <v>0</v>
      </c>
      <c r="K238" s="212" t="s">
        <v>127</v>
      </c>
      <c r="L238" s="43"/>
      <c r="M238" s="217" t="s">
        <v>1</v>
      </c>
      <c r="N238" s="218" t="s">
        <v>41</v>
      </c>
      <c r="O238" s="90"/>
      <c r="P238" s="219">
        <f>O238*H238</f>
        <v>0</v>
      </c>
      <c r="Q238" s="219">
        <v>0.02639</v>
      </c>
      <c r="R238" s="219">
        <f>Q238*H238</f>
        <v>0.02639</v>
      </c>
      <c r="S238" s="219">
        <v>0</v>
      </c>
      <c r="T238" s="22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1" t="s">
        <v>128</v>
      </c>
      <c r="AT238" s="221" t="s">
        <v>123</v>
      </c>
      <c r="AU238" s="221" t="s">
        <v>83</v>
      </c>
      <c r="AY238" s="16" t="s">
        <v>121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6" t="s">
        <v>81</v>
      </c>
      <c r="BK238" s="222">
        <f>ROUND(I238*H238,2)</f>
        <v>0</v>
      </c>
      <c r="BL238" s="16" t="s">
        <v>128</v>
      </c>
      <c r="BM238" s="221" t="s">
        <v>355</v>
      </c>
    </row>
    <row r="239" s="2" customFormat="1">
      <c r="A239" s="37"/>
      <c r="B239" s="38"/>
      <c r="C239" s="39"/>
      <c r="D239" s="223" t="s">
        <v>130</v>
      </c>
      <c r="E239" s="39"/>
      <c r="F239" s="224" t="s">
        <v>356</v>
      </c>
      <c r="G239" s="39"/>
      <c r="H239" s="39"/>
      <c r="I239" s="225"/>
      <c r="J239" s="39"/>
      <c r="K239" s="39"/>
      <c r="L239" s="43"/>
      <c r="M239" s="226"/>
      <c r="N239" s="227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130</v>
      </c>
      <c r="AU239" s="16" t="s">
        <v>83</v>
      </c>
    </row>
    <row r="240" s="2" customFormat="1" ht="24.15" customHeight="1">
      <c r="A240" s="37"/>
      <c r="B240" s="38"/>
      <c r="C240" s="210" t="s">
        <v>357</v>
      </c>
      <c r="D240" s="210" t="s">
        <v>123</v>
      </c>
      <c r="E240" s="211" t="s">
        <v>358</v>
      </c>
      <c r="F240" s="212" t="s">
        <v>359</v>
      </c>
      <c r="G240" s="213" t="s">
        <v>322</v>
      </c>
      <c r="H240" s="214">
        <v>1</v>
      </c>
      <c r="I240" s="215"/>
      <c r="J240" s="216">
        <f>ROUND(I240*H240,2)</f>
        <v>0</v>
      </c>
      <c r="K240" s="212" t="s">
        <v>127</v>
      </c>
      <c r="L240" s="43"/>
      <c r="M240" s="217" t="s">
        <v>1</v>
      </c>
      <c r="N240" s="218" t="s">
        <v>41</v>
      </c>
      <c r="O240" s="90"/>
      <c r="P240" s="219">
        <f>O240*H240</f>
        <v>0</v>
      </c>
      <c r="Q240" s="219">
        <v>0.04027</v>
      </c>
      <c r="R240" s="219">
        <f>Q240*H240</f>
        <v>0.04027</v>
      </c>
      <c r="S240" s="219">
        <v>0</v>
      </c>
      <c r="T240" s="22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1" t="s">
        <v>128</v>
      </c>
      <c r="AT240" s="221" t="s">
        <v>123</v>
      </c>
      <c r="AU240" s="221" t="s">
        <v>83</v>
      </c>
      <c r="AY240" s="16" t="s">
        <v>121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6" t="s">
        <v>81</v>
      </c>
      <c r="BK240" s="222">
        <f>ROUND(I240*H240,2)</f>
        <v>0</v>
      </c>
      <c r="BL240" s="16" t="s">
        <v>128</v>
      </c>
      <c r="BM240" s="221" t="s">
        <v>360</v>
      </c>
    </row>
    <row r="241" s="2" customFormat="1">
      <c r="A241" s="37"/>
      <c r="B241" s="38"/>
      <c r="C241" s="39"/>
      <c r="D241" s="223" t="s">
        <v>130</v>
      </c>
      <c r="E241" s="39"/>
      <c r="F241" s="224" t="s">
        <v>361</v>
      </c>
      <c r="G241" s="39"/>
      <c r="H241" s="39"/>
      <c r="I241" s="225"/>
      <c r="J241" s="39"/>
      <c r="K241" s="39"/>
      <c r="L241" s="43"/>
      <c r="M241" s="226"/>
      <c r="N241" s="227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130</v>
      </c>
      <c r="AU241" s="16" t="s">
        <v>83</v>
      </c>
    </row>
    <row r="242" s="2" customFormat="1" ht="24.15" customHeight="1">
      <c r="A242" s="37"/>
      <c r="B242" s="38"/>
      <c r="C242" s="210" t="s">
        <v>362</v>
      </c>
      <c r="D242" s="210" t="s">
        <v>123</v>
      </c>
      <c r="E242" s="211" t="s">
        <v>363</v>
      </c>
      <c r="F242" s="212" t="s">
        <v>364</v>
      </c>
      <c r="G242" s="213" t="s">
        <v>322</v>
      </c>
      <c r="H242" s="214">
        <v>1</v>
      </c>
      <c r="I242" s="215"/>
      <c r="J242" s="216">
        <f>ROUND(I242*H242,2)</f>
        <v>0</v>
      </c>
      <c r="K242" s="212" t="s">
        <v>127</v>
      </c>
      <c r="L242" s="43"/>
      <c r="M242" s="217" t="s">
        <v>1</v>
      </c>
      <c r="N242" s="218" t="s">
        <v>41</v>
      </c>
      <c r="O242" s="90"/>
      <c r="P242" s="219">
        <f>O242*H242</f>
        <v>0</v>
      </c>
      <c r="Q242" s="219">
        <v>0.051740000000000001</v>
      </c>
      <c r="R242" s="219">
        <f>Q242*H242</f>
        <v>0.051740000000000001</v>
      </c>
      <c r="S242" s="219">
        <v>0</v>
      </c>
      <c r="T242" s="22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1" t="s">
        <v>128</v>
      </c>
      <c r="AT242" s="221" t="s">
        <v>123</v>
      </c>
      <c r="AU242" s="221" t="s">
        <v>83</v>
      </c>
      <c r="AY242" s="16" t="s">
        <v>121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6" t="s">
        <v>81</v>
      </c>
      <c r="BK242" s="222">
        <f>ROUND(I242*H242,2)</f>
        <v>0</v>
      </c>
      <c r="BL242" s="16" t="s">
        <v>128</v>
      </c>
      <c r="BM242" s="221" t="s">
        <v>365</v>
      </c>
    </row>
    <row r="243" s="2" customFormat="1">
      <c r="A243" s="37"/>
      <c r="B243" s="38"/>
      <c r="C243" s="39"/>
      <c r="D243" s="223" t="s">
        <v>130</v>
      </c>
      <c r="E243" s="39"/>
      <c r="F243" s="224" t="s">
        <v>366</v>
      </c>
      <c r="G243" s="39"/>
      <c r="H243" s="39"/>
      <c r="I243" s="225"/>
      <c r="J243" s="39"/>
      <c r="K243" s="39"/>
      <c r="L243" s="43"/>
      <c r="M243" s="226"/>
      <c r="N243" s="227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130</v>
      </c>
      <c r="AU243" s="16" t="s">
        <v>83</v>
      </c>
    </row>
    <row r="244" s="2" customFormat="1" ht="24.15" customHeight="1">
      <c r="A244" s="37"/>
      <c r="B244" s="38"/>
      <c r="C244" s="210" t="s">
        <v>367</v>
      </c>
      <c r="D244" s="210" t="s">
        <v>123</v>
      </c>
      <c r="E244" s="211" t="s">
        <v>368</v>
      </c>
      <c r="F244" s="212" t="s">
        <v>369</v>
      </c>
      <c r="G244" s="213" t="s">
        <v>322</v>
      </c>
      <c r="H244" s="214">
        <v>3</v>
      </c>
      <c r="I244" s="215"/>
      <c r="J244" s="216">
        <f>ROUND(I244*H244,2)</f>
        <v>0</v>
      </c>
      <c r="K244" s="212" t="s">
        <v>127</v>
      </c>
      <c r="L244" s="43"/>
      <c r="M244" s="217" t="s">
        <v>1</v>
      </c>
      <c r="N244" s="218" t="s">
        <v>41</v>
      </c>
      <c r="O244" s="90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1" t="s">
        <v>128</v>
      </c>
      <c r="AT244" s="221" t="s">
        <v>123</v>
      </c>
      <c r="AU244" s="221" t="s">
        <v>83</v>
      </c>
      <c r="AY244" s="16" t="s">
        <v>121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6" t="s">
        <v>81</v>
      </c>
      <c r="BK244" s="222">
        <f>ROUND(I244*H244,2)</f>
        <v>0</v>
      </c>
      <c r="BL244" s="16" t="s">
        <v>128</v>
      </c>
      <c r="BM244" s="221" t="s">
        <v>370</v>
      </c>
    </row>
    <row r="245" s="2" customFormat="1">
      <c r="A245" s="37"/>
      <c r="B245" s="38"/>
      <c r="C245" s="39"/>
      <c r="D245" s="223" t="s">
        <v>130</v>
      </c>
      <c r="E245" s="39"/>
      <c r="F245" s="224" t="s">
        <v>371</v>
      </c>
      <c r="G245" s="39"/>
      <c r="H245" s="39"/>
      <c r="I245" s="225"/>
      <c r="J245" s="39"/>
      <c r="K245" s="39"/>
      <c r="L245" s="43"/>
      <c r="M245" s="226"/>
      <c r="N245" s="227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130</v>
      </c>
      <c r="AU245" s="16" t="s">
        <v>83</v>
      </c>
    </row>
    <row r="246" s="2" customFormat="1" ht="24.15" customHeight="1">
      <c r="A246" s="37"/>
      <c r="B246" s="38"/>
      <c r="C246" s="210" t="s">
        <v>372</v>
      </c>
      <c r="D246" s="210" t="s">
        <v>123</v>
      </c>
      <c r="E246" s="211" t="s">
        <v>373</v>
      </c>
      <c r="F246" s="212" t="s">
        <v>374</v>
      </c>
      <c r="G246" s="213" t="s">
        <v>322</v>
      </c>
      <c r="H246" s="214">
        <v>1</v>
      </c>
      <c r="I246" s="215"/>
      <c r="J246" s="216">
        <f>ROUND(I246*H246,2)</f>
        <v>0</v>
      </c>
      <c r="K246" s="212" t="s">
        <v>127</v>
      </c>
      <c r="L246" s="43"/>
      <c r="M246" s="217" t="s">
        <v>1</v>
      </c>
      <c r="N246" s="218" t="s">
        <v>41</v>
      </c>
      <c r="O246" s="90"/>
      <c r="P246" s="219">
        <f>O246*H246</f>
        <v>0</v>
      </c>
      <c r="Q246" s="219">
        <v>0.0101</v>
      </c>
      <c r="R246" s="219">
        <f>Q246*H246</f>
        <v>0.0101</v>
      </c>
      <c r="S246" s="219">
        <v>0</v>
      </c>
      <c r="T246" s="22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1" t="s">
        <v>128</v>
      </c>
      <c r="AT246" s="221" t="s">
        <v>123</v>
      </c>
      <c r="AU246" s="221" t="s">
        <v>83</v>
      </c>
      <c r="AY246" s="16" t="s">
        <v>121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6" t="s">
        <v>81</v>
      </c>
      <c r="BK246" s="222">
        <f>ROUND(I246*H246,2)</f>
        <v>0</v>
      </c>
      <c r="BL246" s="16" t="s">
        <v>128</v>
      </c>
      <c r="BM246" s="221" t="s">
        <v>375</v>
      </c>
    </row>
    <row r="247" s="2" customFormat="1">
      <c r="A247" s="37"/>
      <c r="B247" s="38"/>
      <c r="C247" s="39"/>
      <c r="D247" s="223" t="s">
        <v>130</v>
      </c>
      <c r="E247" s="39"/>
      <c r="F247" s="224" t="s">
        <v>376</v>
      </c>
      <c r="G247" s="39"/>
      <c r="H247" s="39"/>
      <c r="I247" s="225"/>
      <c r="J247" s="39"/>
      <c r="K247" s="39"/>
      <c r="L247" s="43"/>
      <c r="M247" s="226"/>
      <c r="N247" s="227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130</v>
      </c>
      <c r="AU247" s="16" t="s">
        <v>83</v>
      </c>
    </row>
    <row r="248" s="2" customFormat="1" ht="33" customHeight="1">
      <c r="A248" s="37"/>
      <c r="B248" s="38"/>
      <c r="C248" s="210" t="s">
        <v>377</v>
      </c>
      <c r="D248" s="210" t="s">
        <v>123</v>
      </c>
      <c r="E248" s="211" t="s">
        <v>378</v>
      </c>
      <c r="F248" s="212" t="s">
        <v>379</v>
      </c>
      <c r="G248" s="213" t="s">
        <v>322</v>
      </c>
      <c r="H248" s="214">
        <v>2</v>
      </c>
      <c r="I248" s="215"/>
      <c r="J248" s="216">
        <f>ROUND(I248*H248,2)</f>
        <v>0</v>
      </c>
      <c r="K248" s="212" t="s">
        <v>127</v>
      </c>
      <c r="L248" s="43"/>
      <c r="M248" s="217" t="s">
        <v>1</v>
      </c>
      <c r="N248" s="218" t="s">
        <v>41</v>
      </c>
      <c r="O248" s="90"/>
      <c r="P248" s="219">
        <f>O248*H248</f>
        <v>0</v>
      </c>
      <c r="Q248" s="219">
        <v>0.037249999999999998</v>
      </c>
      <c r="R248" s="219">
        <f>Q248*H248</f>
        <v>0.074499999999999997</v>
      </c>
      <c r="S248" s="219">
        <v>0</v>
      </c>
      <c r="T248" s="22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1" t="s">
        <v>128</v>
      </c>
      <c r="AT248" s="221" t="s">
        <v>123</v>
      </c>
      <c r="AU248" s="221" t="s">
        <v>83</v>
      </c>
      <c r="AY248" s="16" t="s">
        <v>121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6" t="s">
        <v>81</v>
      </c>
      <c r="BK248" s="222">
        <f>ROUND(I248*H248,2)</f>
        <v>0</v>
      </c>
      <c r="BL248" s="16" t="s">
        <v>128</v>
      </c>
      <c r="BM248" s="221" t="s">
        <v>380</v>
      </c>
    </row>
    <row r="249" s="2" customFormat="1">
      <c r="A249" s="37"/>
      <c r="B249" s="38"/>
      <c r="C249" s="39"/>
      <c r="D249" s="223" t="s">
        <v>130</v>
      </c>
      <c r="E249" s="39"/>
      <c r="F249" s="224" t="s">
        <v>381</v>
      </c>
      <c r="G249" s="39"/>
      <c r="H249" s="39"/>
      <c r="I249" s="225"/>
      <c r="J249" s="39"/>
      <c r="K249" s="39"/>
      <c r="L249" s="43"/>
      <c r="M249" s="226"/>
      <c r="N249" s="227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130</v>
      </c>
      <c r="AU249" s="16" t="s">
        <v>83</v>
      </c>
    </row>
    <row r="250" s="12" customFormat="1" ht="22.8" customHeight="1">
      <c r="A250" s="12"/>
      <c r="B250" s="194"/>
      <c r="C250" s="195"/>
      <c r="D250" s="196" t="s">
        <v>75</v>
      </c>
      <c r="E250" s="208" t="s">
        <v>180</v>
      </c>
      <c r="F250" s="208" t="s">
        <v>382</v>
      </c>
      <c r="G250" s="195"/>
      <c r="H250" s="195"/>
      <c r="I250" s="198"/>
      <c r="J250" s="209">
        <f>BK250</f>
        <v>0</v>
      </c>
      <c r="K250" s="195"/>
      <c r="L250" s="200"/>
      <c r="M250" s="201"/>
      <c r="N250" s="202"/>
      <c r="O250" s="202"/>
      <c r="P250" s="203">
        <f>SUM(P251:P268)</f>
        <v>0</v>
      </c>
      <c r="Q250" s="202"/>
      <c r="R250" s="203">
        <f>SUM(R251:R268)</f>
        <v>10.241540000000001</v>
      </c>
      <c r="S250" s="202"/>
      <c r="T250" s="204">
        <f>SUM(T251:T268)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5" t="s">
        <v>81</v>
      </c>
      <c r="AT250" s="206" t="s">
        <v>75</v>
      </c>
      <c r="AU250" s="206" t="s">
        <v>81</v>
      </c>
      <c r="AY250" s="205" t="s">
        <v>121</v>
      </c>
      <c r="BK250" s="207">
        <f>SUM(BK251:BK268)</f>
        <v>0</v>
      </c>
    </row>
    <row r="251" s="2" customFormat="1" ht="33" customHeight="1">
      <c r="A251" s="37"/>
      <c r="B251" s="38"/>
      <c r="C251" s="210" t="s">
        <v>383</v>
      </c>
      <c r="D251" s="210" t="s">
        <v>123</v>
      </c>
      <c r="E251" s="211" t="s">
        <v>384</v>
      </c>
      <c r="F251" s="212" t="s">
        <v>385</v>
      </c>
      <c r="G251" s="213" t="s">
        <v>158</v>
      </c>
      <c r="H251" s="214">
        <v>20</v>
      </c>
      <c r="I251" s="215"/>
      <c r="J251" s="216">
        <f>ROUND(I251*H251,2)</f>
        <v>0</v>
      </c>
      <c r="K251" s="212" t="s">
        <v>127</v>
      </c>
      <c r="L251" s="43"/>
      <c r="M251" s="217" t="s">
        <v>1</v>
      </c>
      <c r="N251" s="218" t="s">
        <v>41</v>
      </c>
      <c r="O251" s="90"/>
      <c r="P251" s="219">
        <f>O251*H251</f>
        <v>0</v>
      </c>
      <c r="Q251" s="219">
        <v>0.095990000000000006</v>
      </c>
      <c r="R251" s="219">
        <f>Q251*H251</f>
        <v>1.9198000000000002</v>
      </c>
      <c r="S251" s="219">
        <v>0</v>
      </c>
      <c r="T251" s="22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1" t="s">
        <v>128</v>
      </c>
      <c r="AT251" s="221" t="s">
        <v>123</v>
      </c>
      <c r="AU251" s="221" t="s">
        <v>83</v>
      </c>
      <c r="AY251" s="16" t="s">
        <v>121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6" t="s">
        <v>81</v>
      </c>
      <c r="BK251" s="222">
        <f>ROUND(I251*H251,2)</f>
        <v>0</v>
      </c>
      <c r="BL251" s="16" t="s">
        <v>128</v>
      </c>
      <c r="BM251" s="221" t="s">
        <v>386</v>
      </c>
    </row>
    <row r="252" s="2" customFormat="1">
      <c r="A252" s="37"/>
      <c r="B252" s="38"/>
      <c r="C252" s="39"/>
      <c r="D252" s="223" t="s">
        <v>130</v>
      </c>
      <c r="E252" s="39"/>
      <c r="F252" s="224" t="s">
        <v>387</v>
      </c>
      <c r="G252" s="39"/>
      <c r="H252" s="39"/>
      <c r="I252" s="225"/>
      <c r="J252" s="39"/>
      <c r="K252" s="39"/>
      <c r="L252" s="43"/>
      <c r="M252" s="226"/>
      <c r="N252" s="227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130</v>
      </c>
      <c r="AU252" s="16" t="s">
        <v>83</v>
      </c>
    </row>
    <row r="253" s="2" customFormat="1" ht="16.5" customHeight="1">
      <c r="A253" s="37"/>
      <c r="B253" s="38"/>
      <c r="C253" s="251" t="s">
        <v>388</v>
      </c>
      <c r="D253" s="251" t="s">
        <v>210</v>
      </c>
      <c r="E253" s="252" t="s">
        <v>389</v>
      </c>
      <c r="F253" s="253" t="s">
        <v>390</v>
      </c>
      <c r="G253" s="254" t="s">
        <v>158</v>
      </c>
      <c r="H253" s="255">
        <v>20.399999999999999</v>
      </c>
      <c r="I253" s="256"/>
      <c r="J253" s="257">
        <f>ROUND(I253*H253,2)</f>
        <v>0</v>
      </c>
      <c r="K253" s="253" t="s">
        <v>127</v>
      </c>
      <c r="L253" s="258"/>
      <c r="M253" s="259" t="s">
        <v>1</v>
      </c>
      <c r="N253" s="260" t="s">
        <v>41</v>
      </c>
      <c r="O253" s="90"/>
      <c r="P253" s="219">
        <f>O253*H253</f>
        <v>0</v>
      </c>
      <c r="Q253" s="219">
        <v>0.044999999999999998</v>
      </c>
      <c r="R253" s="219">
        <f>Q253*H253</f>
        <v>0.91799999999999993</v>
      </c>
      <c r="S253" s="219">
        <v>0</v>
      </c>
      <c r="T253" s="22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1" t="s">
        <v>172</v>
      </c>
      <c r="AT253" s="221" t="s">
        <v>210</v>
      </c>
      <c r="AU253" s="221" t="s">
        <v>83</v>
      </c>
      <c r="AY253" s="16" t="s">
        <v>121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6" t="s">
        <v>81</v>
      </c>
      <c r="BK253" s="222">
        <f>ROUND(I253*H253,2)</f>
        <v>0</v>
      </c>
      <c r="BL253" s="16" t="s">
        <v>128</v>
      </c>
      <c r="BM253" s="221" t="s">
        <v>391</v>
      </c>
    </row>
    <row r="254" s="13" customFormat="1">
      <c r="A254" s="13"/>
      <c r="B254" s="228"/>
      <c r="C254" s="229"/>
      <c r="D254" s="230" t="s">
        <v>136</v>
      </c>
      <c r="E254" s="229"/>
      <c r="F254" s="232" t="s">
        <v>392</v>
      </c>
      <c r="G254" s="229"/>
      <c r="H254" s="233">
        <v>20.399999999999999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136</v>
      </c>
      <c r="AU254" s="239" t="s">
        <v>83</v>
      </c>
      <c r="AV254" s="13" t="s">
        <v>83</v>
      </c>
      <c r="AW254" s="13" t="s">
        <v>4</v>
      </c>
      <c r="AX254" s="13" t="s">
        <v>81</v>
      </c>
      <c r="AY254" s="239" t="s">
        <v>121</v>
      </c>
    </row>
    <row r="255" s="2" customFormat="1" ht="33" customHeight="1">
      <c r="A255" s="37"/>
      <c r="B255" s="38"/>
      <c r="C255" s="210" t="s">
        <v>393</v>
      </c>
      <c r="D255" s="210" t="s">
        <v>123</v>
      </c>
      <c r="E255" s="211" t="s">
        <v>394</v>
      </c>
      <c r="F255" s="212" t="s">
        <v>395</v>
      </c>
      <c r="G255" s="213" t="s">
        <v>158</v>
      </c>
      <c r="H255" s="214">
        <v>35</v>
      </c>
      <c r="I255" s="215"/>
      <c r="J255" s="216">
        <f>ROUND(I255*H255,2)</f>
        <v>0</v>
      </c>
      <c r="K255" s="212" t="s">
        <v>127</v>
      </c>
      <c r="L255" s="43"/>
      <c r="M255" s="217" t="s">
        <v>1</v>
      </c>
      <c r="N255" s="218" t="s">
        <v>41</v>
      </c>
      <c r="O255" s="90"/>
      <c r="P255" s="219">
        <f>O255*H255</f>
        <v>0</v>
      </c>
      <c r="Q255" s="219">
        <v>0.1295</v>
      </c>
      <c r="R255" s="219">
        <f>Q255*H255</f>
        <v>4.5324999999999998</v>
      </c>
      <c r="S255" s="219">
        <v>0</v>
      </c>
      <c r="T255" s="22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1" t="s">
        <v>128</v>
      </c>
      <c r="AT255" s="221" t="s">
        <v>123</v>
      </c>
      <c r="AU255" s="221" t="s">
        <v>83</v>
      </c>
      <c r="AY255" s="16" t="s">
        <v>121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6" t="s">
        <v>81</v>
      </c>
      <c r="BK255" s="222">
        <f>ROUND(I255*H255,2)</f>
        <v>0</v>
      </c>
      <c r="BL255" s="16" t="s">
        <v>128</v>
      </c>
      <c r="BM255" s="221" t="s">
        <v>396</v>
      </c>
    </row>
    <row r="256" s="2" customFormat="1">
      <c r="A256" s="37"/>
      <c r="B256" s="38"/>
      <c r="C256" s="39"/>
      <c r="D256" s="223" t="s">
        <v>130</v>
      </c>
      <c r="E256" s="39"/>
      <c r="F256" s="224" t="s">
        <v>397</v>
      </c>
      <c r="G256" s="39"/>
      <c r="H256" s="39"/>
      <c r="I256" s="225"/>
      <c r="J256" s="39"/>
      <c r="K256" s="39"/>
      <c r="L256" s="43"/>
      <c r="M256" s="226"/>
      <c r="N256" s="227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130</v>
      </c>
      <c r="AU256" s="16" t="s">
        <v>83</v>
      </c>
    </row>
    <row r="257" s="2" customFormat="1" ht="16.5" customHeight="1">
      <c r="A257" s="37"/>
      <c r="B257" s="38"/>
      <c r="C257" s="251" t="s">
        <v>398</v>
      </c>
      <c r="D257" s="251" t="s">
        <v>210</v>
      </c>
      <c r="E257" s="252" t="s">
        <v>399</v>
      </c>
      <c r="F257" s="253" t="s">
        <v>400</v>
      </c>
      <c r="G257" s="254" t="s">
        <v>158</v>
      </c>
      <c r="H257" s="255">
        <v>35.700000000000003</v>
      </c>
      <c r="I257" s="256"/>
      <c r="J257" s="257">
        <f>ROUND(I257*H257,2)</f>
        <v>0</v>
      </c>
      <c r="K257" s="253" t="s">
        <v>127</v>
      </c>
      <c r="L257" s="258"/>
      <c r="M257" s="259" t="s">
        <v>1</v>
      </c>
      <c r="N257" s="260" t="s">
        <v>41</v>
      </c>
      <c r="O257" s="90"/>
      <c r="P257" s="219">
        <f>O257*H257</f>
        <v>0</v>
      </c>
      <c r="Q257" s="219">
        <v>0.033500000000000002</v>
      </c>
      <c r="R257" s="219">
        <f>Q257*H257</f>
        <v>1.1959500000000001</v>
      </c>
      <c r="S257" s="219">
        <v>0</v>
      </c>
      <c r="T257" s="22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1" t="s">
        <v>172</v>
      </c>
      <c r="AT257" s="221" t="s">
        <v>210</v>
      </c>
      <c r="AU257" s="221" t="s">
        <v>83</v>
      </c>
      <c r="AY257" s="16" t="s">
        <v>121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6" t="s">
        <v>81</v>
      </c>
      <c r="BK257" s="222">
        <f>ROUND(I257*H257,2)</f>
        <v>0</v>
      </c>
      <c r="BL257" s="16" t="s">
        <v>128</v>
      </c>
      <c r="BM257" s="221" t="s">
        <v>401</v>
      </c>
    </row>
    <row r="258" s="13" customFormat="1">
      <c r="A258" s="13"/>
      <c r="B258" s="228"/>
      <c r="C258" s="229"/>
      <c r="D258" s="230" t="s">
        <v>136</v>
      </c>
      <c r="E258" s="229"/>
      <c r="F258" s="232" t="s">
        <v>402</v>
      </c>
      <c r="G258" s="229"/>
      <c r="H258" s="233">
        <v>35.700000000000003</v>
      </c>
      <c r="I258" s="234"/>
      <c r="J258" s="229"/>
      <c r="K258" s="229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136</v>
      </c>
      <c r="AU258" s="239" t="s">
        <v>83</v>
      </c>
      <c r="AV258" s="13" t="s">
        <v>83</v>
      </c>
      <c r="AW258" s="13" t="s">
        <v>4</v>
      </c>
      <c r="AX258" s="13" t="s">
        <v>81</v>
      </c>
      <c r="AY258" s="239" t="s">
        <v>121</v>
      </c>
    </row>
    <row r="259" s="2" customFormat="1" ht="33" customHeight="1">
      <c r="A259" s="37"/>
      <c r="B259" s="38"/>
      <c r="C259" s="210" t="s">
        <v>403</v>
      </c>
      <c r="D259" s="210" t="s">
        <v>123</v>
      </c>
      <c r="E259" s="211" t="s">
        <v>404</v>
      </c>
      <c r="F259" s="212" t="s">
        <v>405</v>
      </c>
      <c r="G259" s="213" t="s">
        <v>158</v>
      </c>
      <c r="H259" s="214">
        <v>7</v>
      </c>
      <c r="I259" s="215"/>
      <c r="J259" s="216">
        <f>ROUND(I259*H259,2)</f>
        <v>0</v>
      </c>
      <c r="K259" s="212" t="s">
        <v>127</v>
      </c>
      <c r="L259" s="43"/>
      <c r="M259" s="217" t="s">
        <v>1</v>
      </c>
      <c r="N259" s="218" t="s">
        <v>41</v>
      </c>
      <c r="O259" s="90"/>
      <c r="P259" s="219">
        <f>O259*H259</f>
        <v>0</v>
      </c>
      <c r="Q259" s="219">
        <v>0.00059999999999999995</v>
      </c>
      <c r="R259" s="219">
        <f>Q259*H259</f>
        <v>0.0041999999999999997</v>
      </c>
      <c r="S259" s="219">
        <v>0</v>
      </c>
      <c r="T259" s="22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1" t="s">
        <v>128</v>
      </c>
      <c r="AT259" s="221" t="s">
        <v>123</v>
      </c>
      <c r="AU259" s="221" t="s">
        <v>83</v>
      </c>
      <c r="AY259" s="16" t="s">
        <v>121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6" t="s">
        <v>81</v>
      </c>
      <c r="BK259" s="222">
        <f>ROUND(I259*H259,2)</f>
        <v>0</v>
      </c>
      <c r="BL259" s="16" t="s">
        <v>128</v>
      </c>
      <c r="BM259" s="221" t="s">
        <v>406</v>
      </c>
    </row>
    <row r="260" s="2" customFormat="1">
      <c r="A260" s="37"/>
      <c r="B260" s="38"/>
      <c r="C260" s="39"/>
      <c r="D260" s="223" t="s">
        <v>130</v>
      </c>
      <c r="E260" s="39"/>
      <c r="F260" s="224" t="s">
        <v>407</v>
      </c>
      <c r="G260" s="39"/>
      <c r="H260" s="39"/>
      <c r="I260" s="225"/>
      <c r="J260" s="39"/>
      <c r="K260" s="39"/>
      <c r="L260" s="43"/>
      <c r="M260" s="226"/>
      <c r="N260" s="227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130</v>
      </c>
      <c r="AU260" s="16" t="s">
        <v>83</v>
      </c>
    </row>
    <row r="261" s="2" customFormat="1" ht="24.15" customHeight="1">
      <c r="A261" s="37"/>
      <c r="B261" s="38"/>
      <c r="C261" s="210" t="s">
        <v>408</v>
      </c>
      <c r="D261" s="210" t="s">
        <v>123</v>
      </c>
      <c r="E261" s="211" t="s">
        <v>409</v>
      </c>
      <c r="F261" s="212" t="s">
        <v>410</v>
      </c>
      <c r="G261" s="213" t="s">
        <v>158</v>
      </c>
      <c r="H261" s="214">
        <v>20</v>
      </c>
      <c r="I261" s="215"/>
      <c r="J261" s="216">
        <f>ROUND(I261*H261,2)</f>
        <v>0</v>
      </c>
      <c r="K261" s="212" t="s">
        <v>127</v>
      </c>
      <c r="L261" s="43"/>
      <c r="M261" s="217" t="s">
        <v>1</v>
      </c>
      <c r="N261" s="218" t="s">
        <v>41</v>
      </c>
      <c r="O261" s="90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1" t="s">
        <v>128</v>
      </c>
      <c r="AT261" s="221" t="s">
        <v>123</v>
      </c>
      <c r="AU261" s="221" t="s">
        <v>83</v>
      </c>
      <c r="AY261" s="16" t="s">
        <v>121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6" t="s">
        <v>81</v>
      </c>
      <c r="BK261" s="222">
        <f>ROUND(I261*H261,2)</f>
        <v>0</v>
      </c>
      <c r="BL261" s="16" t="s">
        <v>128</v>
      </c>
      <c r="BM261" s="221" t="s">
        <v>411</v>
      </c>
    </row>
    <row r="262" s="2" customFormat="1">
      <c r="A262" s="37"/>
      <c r="B262" s="38"/>
      <c r="C262" s="39"/>
      <c r="D262" s="223" t="s">
        <v>130</v>
      </c>
      <c r="E262" s="39"/>
      <c r="F262" s="224" t="s">
        <v>412</v>
      </c>
      <c r="G262" s="39"/>
      <c r="H262" s="39"/>
      <c r="I262" s="225"/>
      <c r="J262" s="39"/>
      <c r="K262" s="39"/>
      <c r="L262" s="43"/>
      <c r="M262" s="226"/>
      <c r="N262" s="227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130</v>
      </c>
      <c r="AU262" s="16" t="s">
        <v>83</v>
      </c>
    </row>
    <row r="263" s="2" customFormat="1" ht="24.15" customHeight="1">
      <c r="A263" s="37"/>
      <c r="B263" s="38"/>
      <c r="C263" s="210" t="s">
        <v>413</v>
      </c>
      <c r="D263" s="210" t="s">
        <v>123</v>
      </c>
      <c r="E263" s="211" t="s">
        <v>414</v>
      </c>
      <c r="F263" s="212" t="s">
        <v>415</v>
      </c>
      <c r="G263" s="213" t="s">
        <v>158</v>
      </c>
      <c r="H263" s="214">
        <v>4</v>
      </c>
      <c r="I263" s="215"/>
      <c r="J263" s="216">
        <f>ROUND(I263*H263,2)</f>
        <v>0</v>
      </c>
      <c r="K263" s="212" t="s">
        <v>127</v>
      </c>
      <c r="L263" s="43"/>
      <c r="M263" s="217" t="s">
        <v>1</v>
      </c>
      <c r="N263" s="218" t="s">
        <v>41</v>
      </c>
      <c r="O263" s="90"/>
      <c r="P263" s="219">
        <f>O263*H263</f>
        <v>0</v>
      </c>
      <c r="Q263" s="219">
        <v>0.29221000000000003</v>
      </c>
      <c r="R263" s="219">
        <f>Q263*H263</f>
        <v>1.1688400000000001</v>
      </c>
      <c r="S263" s="219">
        <v>0</v>
      </c>
      <c r="T263" s="22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1" t="s">
        <v>128</v>
      </c>
      <c r="AT263" s="221" t="s">
        <v>123</v>
      </c>
      <c r="AU263" s="221" t="s">
        <v>83</v>
      </c>
      <c r="AY263" s="16" t="s">
        <v>121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6" t="s">
        <v>81</v>
      </c>
      <c r="BK263" s="222">
        <f>ROUND(I263*H263,2)</f>
        <v>0</v>
      </c>
      <c r="BL263" s="16" t="s">
        <v>128</v>
      </c>
      <c r="BM263" s="221" t="s">
        <v>416</v>
      </c>
    </row>
    <row r="264" s="2" customFormat="1">
      <c r="A264" s="37"/>
      <c r="B264" s="38"/>
      <c r="C264" s="39"/>
      <c r="D264" s="223" t="s">
        <v>130</v>
      </c>
      <c r="E264" s="39"/>
      <c r="F264" s="224" t="s">
        <v>417</v>
      </c>
      <c r="G264" s="39"/>
      <c r="H264" s="39"/>
      <c r="I264" s="225"/>
      <c r="J264" s="39"/>
      <c r="K264" s="39"/>
      <c r="L264" s="43"/>
      <c r="M264" s="226"/>
      <c r="N264" s="227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130</v>
      </c>
      <c r="AU264" s="16" t="s">
        <v>83</v>
      </c>
    </row>
    <row r="265" s="2" customFormat="1" ht="33" customHeight="1">
      <c r="A265" s="37"/>
      <c r="B265" s="38"/>
      <c r="C265" s="251" t="s">
        <v>418</v>
      </c>
      <c r="D265" s="251" t="s">
        <v>210</v>
      </c>
      <c r="E265" s="252" t="s">
        <v>419</v>
      </c>
      <c r="F265" s="253" t="s">
        <v>420</v>
      </c>
      <c r="G265" s="254" t="s">
        <v>158</v>
      </c>
      <c r="H265" s="255">
        <v>3</v>
      </c>
      <c r="I265" s="256"/>
      <c r="J265" s="257">
        <f>ROUND(I265*H265,2)</f>
        <v>0</v>
      </c>
      <c r="K265" s="253" t="s">
        <v>127</v>
      </c>
      <c r="L265" s="258"/>
      <c r="M265" s="259" t="s">
        <v>1</v>
      </c>
      <c r="N265" s="260" t="s">
        <v>41</v>
      </c>
      <c r="O265" s="90"/>
      <c r="P265" s="219">
        <f>O265*H265</f>
        <v>0</v>
      </c>
      <c r="Q265" s="219">
        <v>0.066299999999999998</v>
      </c>
      <c r="R265" s="219">
        <f>Q265*H265</f>
        <v>0.19889999999999999</v>
      </c>
      <c r="S265" s="219">
        <v>0</v>
      </c>
      <c r="T265" s="22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1" t="s">
        <v>172</v>
      </c>
      <c r="AT265" s="221" t="s">
        <v>210</v>
      </c>
      <c r="AU265" s="221" t="s">
        <v>83</v>
      </c>
      <c r="AY265" s="16" t="s">
        <v>121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6" t="s">
        <v>81</v>
      </c>
      <c r="BK265" s="222">
        <f>ROUND(I265*H265,2)</f>
        <v>0</v>
      </c>
      <c r="BL265" s="16" t="s">
        <v>128</v>
      </c>
      <c r="BM265" s="221" t="s">
        <v>421</v>
      </c>
    </row>
    <row r="266" s="2" customFormat="1" ht="33" customHeight="1">
      <c r="A266" s="37"/>
      <c r="B266" s="38"/>
      <c r="C266" s="210" t="s">
        <v>422</v>
      </c>
      <c r="D266" s="210" t="s">
        <v>123</v>
      </c>
      <c r="E266" s="211" t="s">
        <v>423</v>
      </c>
      <c r="F266" s="212" t="s">
        <v>424</v>
      </c>
      <c r="G266" s="213" t="s">
        <v>322</v>
      </c>
      <c r="H266" s="214">
        <v>1</v>
      </c>
      <c r="I266" s="215"/>
      <c r="J266" s="216">
        <f>ROUND(I266*H266,2)</f>
        <v>0</v>
      </c>
      <c r="K266" s="212" t="s">
        <v>127</v>
      </c>
      <c r="L266" s="43"/>
      <c r="M266" s="217" t="s">
        <v>1</v>
      </c>
      <c r="N266" s="218" t="s">
        <v>41</v>
      </c>
      <c r="O266" s="90"/>
      <c r="P266" s="219">
        <f>O266*H266</f>
        <v>0</v>
      </c>
      <c r="Q266" s="219">
        <v>0.27205000000000001</v>
      </c>
      <c r="R266" s="219">
        <f>Q266*H266</f>
        <v>0.27205000000000001</v>
      </c>
      <c r="S266" s="219">
        <v>0</v>
      </c>
      <c r="T266" s="220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1" t="s">
        <v>128</v>
      </c>
      <c r="AT266" s="221" t="s">
        <v>123</v>
      </c>
      <c r="AU266" s="221" t="s">
        <v>83</v>
      </c>
      <c r="AY266" s="16" t="s">
        <v>121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6" t="s">
        <v>81</v>
      </c>
      <c r="BK266" s="222">
        <f>ROUND(I266*H266,2)</f>
        <v>0</v>
      </c>
      <c r="BL266" s="16" t="s">
        <v>128</v>
      </c>
      <c r="BM266" s="221" t="s">
        <v>425</v>
      </c>
    </row>
    <row r="267" s="2" customFormat="1">
      <c r="A267" s="37"/>
      <c r="B267" s="38"/>
      <c r="C267" s="39"/>
      <c r="D267" s="223" t="s">
        <v>130</v>
      </c>
      <c r="E267" s="39"/>
      <c r="F267" s="224" t="s">
        <v>426</v>
      </c>
      <c r="G267" s="39"/>
      <c r="H267" s="39"/>
      <c r="I267" s="225"/>
      <c r="J267" s="39"/>
      <c r="K267" s="39"/>
      <c r="L267" s="43"/>
      <c r="M267" s="226"/>
      <c r="N267" s="227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130</v>
      </c>
      <c r="AU267" s="16" t="s">
        <v>83</v>
      </c>
    </row>
    <row r="268" s="2" customFormat="1" ht="37.8" customHeight="1">
      <c r="A268" s="37"/>
      <c r="B268" s="38"/>
      <c r="C268" s="251" t="s">
        <v>427</v>
      </c>
      <c r="D268" s="251" t="s">
        <v>210</v>
      </c>
      <c r="E268" s="252" t="s">
        <v>428</v>
      </c>
      <c r="F268" s="253" t="s">
        <v>429</v>
      </c>
      <c r="G268" s="254" t="s">
        <v>322</v>
      </c>
      <c r="H268" s="255">
        <v>1</v>
      </c>
      <c r="I268" s="256"/>
      <c r="J268" s="257">
        <f>ROUND(I268*H268,2)</f>
        <v>0</v>
      </c>
      <c r="K268" s="253" t="s">
        <v>127</v>
      </c>
      <c r="L268" s="258"/>
      <c r="M268" s="259" t="s">
        <v>1</v>
      </c>
      <c r="N268" s="260" t="s">
        <v>41</v>
      </c>
      <c r="O268" s="90"/>
      <c r="P268" s="219">
        <f>O268*H268</f>
        <v>0</v>
      </c>
      <c r="Q268" s="219">
        <v>0.031300000000000001</v>
      </c>
      <c r="R268" s="219">
        <f>Q268*H268</f>
        <v>0.031300000000000001</v>
      </c>
      <c r="S268" s="219">
        <v>0</v>
      </c>
      <c r="T268" s="220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1" t="s">
        <v>172</v>
      </c>
      <c r="AT268" s="221" t="s">
        <v>210</v>
      </c>
      <c r="AU268" s="221" t="s">
        <v>83</v>
      </c>
      <c r="AY268" s="16" t="s">
        <v>121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6" t="s">
        <v>81</v>
      </c>
      <c r="BK268" s="222">
        <f>ROUND(I268*H268,2)</f>
        <v>0</v>
      </c>
      <c r="BL268" s="16" t="s">
        <v>128</v>
      </c>
      <c r="BM268" s="221" t="s">
        <v>430</v>
      </c>
    </row>
    <row r="269" s="12" customFormat="1" ht="22.8" customHeight="1">
      <c r="A269" s="12"/>
      <c r="B269" s="194"/>
      <c r="C269" s="195"/>
      <c r="D269" s="196" t="s">
        <v>75</v>
      </c>
      <c r="E269" s="208" t="s">
        <v>431</v>
      </c>
      <c r="F269" s="208" t="s">
        <v>432</v>
      </c>
      <c r="G269" s="195"/>
      <c r="H269" s="195"/>
      <c r="I269" s="198"/>
      <c r="J269" s="209">
        <f>BK269</f>
        <v>0</v>
      </c>
      <c r="K269" s="195"/>
      <c r="L269" s="200"/>
      <c r="M269" s="201"/>
      <c r="N269" s="202"/>
      <c r="O269" s="202"/>
      <c r="P269" s="203">
        <f>SUM(P270:P280)</f>
        <v>0</v>
      </c>
      <c r="Q269" s="202"/>
      <c r="R269" s="203">
        <f>SUM(R270:R280)</f>
        <v>0</v>
      </c>
      <c r="S269" s="202"/>
      <c r="T269" s="204">
        <f>SUM(T270:T280)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5" t="s">
        <v>81</v>
      </c>
      <c r="AT269" s="206" t="s">
        <v>75</v>
      </c>
      <c r="AU269" s="206" t="s">
        <v>81</v>
      </c>
      <c r="AY269" s="205" t="s">
        <v>121</v>
      </c>
      <c r="BK269" s="207">
        <f>SUM(BK270:BK280)</f>
        <v>0</v>
      </c>
    </row>
    <row r="270" s="2" customFormat="1" ht="24.15" customHeight="1">
      <c r="A270" s="37"/>
      <c r="B270" s="38"/>
      <c r="C270" s="210" t="s">
        <v>433</v>
      </c>
      <c r="D270" s="210" t="s">
        <v>123</v>
      </c>
      <c r="E270" s="211" t="s">
        <v>434</v>
      </c>
      <c r="F270" s="212" t="s">
        <v>435</v>
      </c>
      <c r="G270" s="213" t="s">
        <v>213</v>
      </c>
      <c r="H270" s="214">
        <v>23.276</v>
      </c>
      <c r="I270" s="215"/>
      <c r="J270" s="216">
        <f>ROUND(I270*H270,2)</f>
        <v>0</v>
      </c>
      <c r="K270" s="212" t="s">
        <v>127</v>
      </c>
      <c r="L270" s="43"/>
      <c r="M270" s="217" t="s">
        <v>1</v>
      </c>
      <c r="N270" s="218" t="s">
        <v>41</v>
      </c>
      <c r="O270" s="90"/>
      <c r="P270" s="219">
        <f>O270*H270</f>
        <v>0</v>
      </c>
      <c r="Q270" s="219">
        <v>0</v>
      </c>
      <c r="R270" s="219">
        <f>Q270*H270</f>
        <v>0</v>
      </c>
      <c r="S270" s="219">
        <v>0</v>
      </c>
      <c r="T270" s="220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1" t="s">
        <v>128</v>
      </c>
      <c r="AT270" s="221" t="s">
        <v>123</v>
      </c>
      <c r="AU270" s="221" t="s">
        <v>83</v>
      </c>
      <c r="AY270" s="16" t="s">
        <v>121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6" t="s">
        <v>81</v>
      </c>
      <c r="BK270" s="222">
        <f>ROUND(I270*H270,2)</f>
        <v>0</v>
      </c>
      <c r="BL270" s="16" t="s">
        <v>128</v>
      </c>
      <c r="BM270" s="221" t="s">
        <v>436</v>
      </c>
    </row>
    <row r="271" s="2" customFormat="1">
      <c r="A271" s="37"/>
      <c r="B271" s="38"/>
      <c r="C271" s="39"/>
      <c r="D271" s="223" t="s">
        <v>130</v>
      </c>
      <c r="E271" s="39"/>
      <c r="F271" s="224" t="s">
        <v>437</v>
      </c>
      <c r="G271" s="39"/>
      <c r="H271" s="39"/>
      <c r="I271" s="225"/>
      <c r="J271" s="39"/>
      <c r="K271" s="39"/>
      <c r="L271" s="43"/>
      <c r="M271" s="226"/>
      <c r="N271" s="227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130</v>
      </c>
      <c r="AU271" s="16" t="s">
        <v>83</v>
      </c>
    </row>
    <row r="272" s="2" customFormat="1" ht="24.15" customHeight="1">
      <c r="A272" s="37"/>
      <c r="B272" s="38"/>
      <c r="C272" s="210" t="s">
        <v>438</v>
      </c>
      <c r="D272" s="210" t="s">
        <v>123</v>
      </c>
      <c r="E272" s="211" t="s">
        <v>439</v>
      </c>
      <c r="F272" s="212" t="s">
        <v>440</v>
      </c>
      <c r="G272" s="213" t="s">
        <v>213</v>
      </c>
      <c r="H272" s="214">
        <v>349.13999999999999</v>
      </c>
      <c r="I272" s="215"/>
      <c r="J272" s="216">
        <f>ROUND(I272*H272,2)</f>
        <v>0</v>
      </c>
      <c r="K272" s="212" t="s">
        <v>127</v>
      </c>
      <c r="L272" s="43"/>
      <c r="M272" s="217" t="s">
        <v>1</v>
      </c>
      <c r="N272" s="218" t="s">
        <v>41</v>
      </c>
      <c r="O272" s="90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1" t="s">
        <v>128</v>
      </c>
      <c r="AT272" s="221" t="s">
        <v>123</v>
      </c>
      <c r="AU272" s="221" t="s">
        <v>83</v>
      </c>
      <c r="AY272" s="16" t="s">
        <v>121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6" t="s">
        <v>81</v>
      </c>
      <c r="BK272" s="222">
        <f>ROUND(I272*H272,2)</f>
        <v>0</v>
      </c>
      <c r="BL272" s="16" t="s">
        <v>128</v>
      </c>
      <c r="BM272" s="221" t="s">
        <v>441</v>
      </c>
    </row>
    <row r="273" s="2" customFormat="1">
      <c r="A273" s="37"/>
      <c r="B273" s="38"/>
      <c r="C273" s="39"/>
      <c r="D273" s="223" t="s">
        <v>130</v>
      </c>
      <c r="E273" s="39"/>
      <c r="F273" s="224" t="s">
        <v>442</v>
      </c>
      <c r="G273" s="39"/>
      <c r="H273" s="39"/>
      <c r="I273" s="225"/>
      <c r="J273" s="39"/>
      <c r="K273" s="39"/>
      <c r="L273" s="43"/>
      <c r="M273" s="226"/>
      <c r="N273" s="227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130</v>
      </c>
      <c r="AU273" s="16" t="s">
        <v>83</v>
      </c>
    </row>
    <row r="274" s="13" customFormat="1">
      <c r="A274" s="13"/>
      <c r="B274" s="228"/>
      <c r="C274" s="229"/>
      <c r="D274" s="230" t="s">
        <v>136</v>
      </c>
      <c r="E274" s="231" t="s">
        <v>1</v>
      </c>
      <c r="F274" s="232" t="s">
        <v>443</v>
      </c>
      <c r="G274" s="229"/>
      <c r="H274" s="233">
        <v>349.13999999999999</v>
      </c>
      <c r="I274" s="234"/>
      <c r="J274" s="229"/>
      <c r="K274" s="229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136</v>
      </c>
      <c r="AU274" s="239" t="s">
        <v>83</v>
      </c>
      <c r="AV274" s="13" t="s">
        <v>83</v>
      </c>
      <c r="AW274" s="13" t="s">
        <v>33</v>
      </c>
      <c r="AX274" s="13" t="s">
        <v>81</v>
      </c>
      <c r="AY274" s="239" t="s">
        <v>121</v>
      </c>
    </row>
    <row r="275" s="2" customFormat="1" ht="33" customHeight="1">
      <c r="A275" s="37"/>
      <c r="B275" s="38"/>
      <c r="C275" s="210" t="s">
        <v>444</v>
      </c>
      <c r="D275" s="210" t="s">
        <v>123</v>
      </c>
      <c r="E275" s="211" t="s">
        <v>445</v>
      </c>
      <c r="F275" s="212" t="s">
        <v>446</v>
      </c>
      <c r="G275" s="213" t="s">
        <v>213</v>
      </c>
      <c r="H275" s="214">
        <v>6.7000000000000002</v>
      </c>
      <c r="I275" s="215"/>
      <c r="J275" s="216">
        <f>ROUND(I275*H275,2)</f>
        <v>0</v>
      </c>
      <c r="K275" s="212" t="s">
        <v>127</v>
      </c>
      <c r="L275" s="43"/>
      <c r="M275" s="217" t="s">
        <v>1</v>
      </c>
      <c r="N275" s="218" t="s">
        <v>41</v>
      </c>
      <c r="O275" s="90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1" t="s">
        <v>128</v>
      </c>
      <c r="AT275" s="221" t="s">
        <v>123</v>
      </c>
      <c r="AU275" s="221" t="s">
        <v>83</v>
      </c>
      <c r="AY275" s="16" t="s">
        <v>121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6" t="s">
        <v>81</v>
      </c>
      <c r="BK275" s="222">
        <f>ROUND(I275*H275,2)</f>
        <v>0</v>
      </c>
      <c r="BL275" s="16" t="s">
        <v>128</v>
      </c>
      <c r="BM275" s="221" t="s">
        <v>447</v>
      </c>
    </row>
    <row r="276" s="2" customFormat="1">
      <c r="A276" s="37"/>
      <c r="B276" s="38"/>
      <c r="C276" s="39"/>
      <c r="D276" s="223" t="s">
        <v>130</v>
      </c>
      <c r="E276" s="39"/>
      <c r="F276" s="224" t="s">
        <v>448</v>
      </c>
      <c r="G276" s="39"/>
      <c r="H276" s="39"/>
      <c r="I276" s="225"/>
      <c r="J276" s="39"/>
      <c r="K276" s="39"/>
      <c r="L276" s="43"/>
      <c r="M276" s="226"/>
      <c r="N276" s="227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130</v>
      </c>
      <c r="AU276" s="16" t="s">
        <v>83</v>
      </c>
    </row>
    <row r="277" s="2" customFormat="1" ht="33" customHeight="1">
      <c r="A277" s="37"/>
      <c r="B277" s="38"/>
      <c r="C277" s="210" t="s">
        <v>449</v>
      </c>
      <c r="D277" s="210" t="s">
        <v>123</v>
      </c>
      <c r="E277" s="211" t="s">
        <v>450</v>
      </c>
      <c r="F277" s="212" t="s">
        <v>451</v>
      </c>
      <c r="G277" s="213" t="s">
        <v>213</v>
      </c>
      <c r="H277" s="214">
        <v>17.300000000000001</v>
      </c>
      <c r="I277" s="215"/>
      <c r="J277" s="216">
        <f>ROUND(I277*H277,2)</f>
        <v>0</v>
      </c>
      <c r="K277" s="212" t="s">
        <v>127</v>
      </c>
      <c r="L277" s="43"/>
      <c r="M277" s="217" t="s">
        <v>1</v>
      </c>
      <c r="N277" s="218" t="s">
        <v>41</v>
      </c>
      <c r="O277" s="90"/>
      <c r="P277" s="219">
        <f>O277*H277</f>
        <v>0</v>
      </c>
      <c r="Q277" s="219">
        <v>0</v>
      </c>
      <c r="R277" s="219">
        <f>Q277*H277</f>
        <v>0</v>
      </c>
      <c r="S277" s="219">
        <v>0</v>
      </c>
      <c r="T277" s="220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1" t="s">
        <v>128</v>
      </c>
      <c r="AT277" s="221" t="s">
        <v>123</v>
      </c>
      <c r="AU277" s="221" t="s">
        <v>83</v>
      </c>
      <c r="AY277" s="16" t="s">
        <v>121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6" t="s">
        <v>81</v>
      </c>
      <c r="BK277" s="222">
        <f>ROUND(I277*H277,2)</f>
        <v>0</v>
      </c>
      <c r="BL277" s="16" t="s">
        <v>128</v>
      </c>
      <c r="BM277" s="221" t="s">
        <v>452</v>
      </c>
    </row>
    <row r="278" s="2" customFormat="1">
      <c r="A278" s="37"/>
      <c r="B278" s="38"/>
      <c r="C278" s="39"/>
      <c r="D278" s="223" t="s">
        <v>130</v>
      </c>
      <c r="E278" s="39"/>
      <c r="F278" s="224" t="s">
        <v>453</v>
      </c>
      <c r="G278" s="39"/>
      <c r="H278" s="39"/>
      <c r="I278" s="225"/>
      <c r="J278" s="39"/>
      <c r="K278" s="39"/>
      <c r="L278" s="43"/>
      <c r="M278" s="226"/>
      <c r="N278" s="227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130</v>
      </c>
      <c r="AU278" s="16" t="s">
        <v>83</v>
      </c>
    </row>
    <row r="279" s="2" customFormat="1" ht="24.15" customHeight="1">
      <c r="A279" s="37"/>
      <c r="B279" s="38"/>
      <c r="C279" s="210" t="s">
        <v>454</v>
      </c>
      <c r="D279" s="210" t="s">
        <v>123</v>
      </c>
      <c r="E279" s="211" t="s">
        <v>455</v>
      </c>
      <c r="F279" s="212" t="s">
        <v>456</v>
      </c>
      <c r="G279" s="213" t="s">
        <v>213</v>
      </c>
      <c r="H279" s="214">
        <v>65.469999999999999</v>
      </c>
      <c r="I279" s="215"/>
      <c r="J279" s="216">
        <f>ROUND(I279*H279,2)</f>
        <v>0</v>
      </c>
      <c r="K279" s="212" t="s">
        <v>127</v>
      </c>
      <c r="L279" s="43"/>
      <c r="M279" s="217" t="s">
        <v>1</v>
      </c>
      <c r="N279" s="218" t="s">
        <v>41</v>
      </c>
      <c r="O279" s="90"/>
      <c r="P279" s="219">
        <f>O279*H279</f>
        <v>0</v>
      </c>
      <c r="Q279" s="219">
        <v>0</v>
      </c>
      <c r="R279" s="219">
        <f>Q279*H279</f>
        <v>0</v>
      </c>
      <c r="S279" s="219">
        <v>0</v>
      </c>
      <c r="T279" s="22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1" t="s">
        <v>128</v>
      </c>
      <c r="AT279" s="221" t="s">
        <v>123</v>
      </c>
      <c r="AU279" s="221" t="s">
        <v>83</v>
      </c>
      <c r="AY279" s="16" t="s">
        <v>121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6" t="s">
        <v>81</v>
      </c>
      <c r="BK279" s="222">
        <f>ROUND(I279*H279,2)</f>
        <v>0</v>
      </c>
      <c r="BL279" s="16" t="s">
        <v>128</v>
      </c>
      <c r="BM279" s="221" t="s">
        <v>457</v>
      </c>
    </row>
    <row r="280" s="2" customFormat="1">
      <c r="A280" s="37"/>
      <c r="B280" s="38"/>
      <c r="C280" s="39"/>
      <c r="D280" s="223" t="s">
        <v>130</v>
      </c>
      <c r="E280" s="39"/>
      <c r="F280" s="224" t="s">
        <v>458</v>
      </c>
      <c r="G280" s="39"/>
      <c r="H280" s="39"/>
      <c r="I280" s="225"/>
      <c r="J280" s="39"/>
      <c r="K280" s="39"/>
      <c r="L280" s="43"/>
      <c r="M280" s="226"/>
      <c r="N280" s="227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130</v>
      </c>
      <c r="AU280" s="16" t="s">
        <v>83</v>
      </c>
    </row>
    <row r="281" s="12" customFormat="1" ht="25.92" customHeight="1">
      <c r="A281" s="12"/>
      <c r="B281" s="194"/>
      <c r="C281" s="195"/>
      <c r="D281" s="196" t="s">
        <v>75</v>
      </c>
      <c r="E281" s="197" t="s">
        <v>459</v>
      </c>
      <c r="F281" s="197" t="s">
        <v>460</v>
      </c>
      <c r="G281" s="195"/>
      <c r="H281" s="195"/>
      <c r="I281" s="198"/>
      <c r="J281" s="199">
        <f>BK281</f>
        <v>0</v>
      </c>
      <c r="K281" s="195"/>
      <c r="L281" s="200"/>
      <c r="M281" s="201"/>
      <c r="N281" s="202"/>
      <c r="O281" s="202"/>
      <c r="P281" s="203">
        <f>P282+P285+P314</f>
        <v>0</v>
      </c>
      <c r="Q281" s="202"/>
      <c r="R281" s="203">
        <f>R282+R285+R314</f>
        <v>0.135772</v>
      </c>
      <c r="S281" s="202"/>
      <c r="T281" s="204">
        <f>T282+T285+T314</f>
        <v>0.044999999999999998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5" t="s">
        <v>83</v>
      </c>
      <c r="AT281" s="206" t="s">
        <v>75</v>
      </c>
      <c r="AU281" s="206" t="s">
        <v>76</v>
      </c>
      <c r="AY281" s="205" t="s">
        <v>121</v>
      </c>
      <c r="BK281" s="207">
        <f>BK282+BK285+BK314</f>
        <v>0</v>
      </c>
    </row>
    <row r="282" s="12" customFormat="1" ht="22.8" customHeight="1">
      <c r="A282" s="12"/>
      <c r="B282" s="194"/>
      <c r="C282" s="195"/>
      <c r="D282" s="196" t="s">
        <v>75</v>
      </c>
      <c r="E282" s="208" t="s">
        <v>461</v>
      </c>
      <c r="F282" s="208" t="s">
        <v>462</v>
      </c>
      <c r="G282" s="195"/>
      <c r="H282" s="195"/>
      <c r="I282" s="198"/>
      <c r="J282" s="209">
        <f>BK282</f>
        <v>0</v>
      </c>
      <c r="K282" s="195"/>
      <c r="L282" s="200"/>
      <c r="M282" s="201"/>
      <c r="N282" s="202"/>
      <c r="O282" s="202"/>
      <c r="P282" s="203">
        <f>SUM(P283:P284)</f>
        <v>0</v>
      </c>
      <c r="Q282" s="202"/>
      <c r="R282" s="203">
        <f>SUM(R283:R284)</f>
        <v>0.0030000000000000001</v>
      </c>
      <c r="S282" s="202"/>
      <c r="T282" s="204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5" t="s">
        <v>83</v>
      </c>
      <c r="AT282" s="206" t="s">
        <v>75</v>
      </c>
      <c r="AU282" s="206" t="s">
        <v>81</v>
      </c>
      <c r="AY282" s="205" t="s">
        <v>121</v>
      </c>
      <c r="BK282" s="207">
        <f>SUM(BK283:BK284)</f>
        <v>0</v>
      </c>
    </row>
    <row r="283" s="2" customFormat="1" ht="24.15" customHeight="1">
      <c r="A283" s="37"/>
      <c r="B283" s="38"/>
      <c r="C283" s="210" t="s">
        <v>463</v>
      </c>
      <c r="D283" s="210" t="s">
        <v>123</v>
      </c>
      <c r="E283" s="211" t="s">
        <v>464</v>
      </c>
      <c r="F283" s="212" t="s">
        <v>465</v>
      </c>
      <c r="G283" s="213" t="s">
        <v>322</v>
      </c>
      <c r="H283" s="214">
        <v>2</v>
      </c>
      <c r="I283" s="215"/>
      <c r="J283" s="216">
        <f>ROUND(I283*H283,2)</f>
        <v>0</v>
      </c>
      <c r="K283" s="212" t="s">
        <v>127</v>
      </c>
      <c r="L283" s="43"/>
      <c r="M283" s="217" t="s">
        <v>1</v>
      </c>
      <c r="N283" s="218" t="s">
        <v>41</v>
      </c>
      <c r="O283" s="90"/>
      <c r="P283" s="219">
        <f>O283*H283</f>
        <v>0</v>
      </c>
      <c r="Q283" s="219">
        <v>0.0015</v>
      </c>
      <c r="R283" s="219">
        <f>Q283*H283</f>
        <v>0.0030000000000000001</v>
      </c>
      <c r="S283" s="219">
        <v>0</v>
      </c>
      <c r="T283" s="220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1" t="s">
        <v>224</v>
      </c>
      <c r="AT283" s="221" t="s">
        <v>123</v>
      </c>
      <c r="AU283" s="221" t="s">
        <v>83</v>
      </c>
      <c r="AY283" s="16" t="s">
        <v>121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6" t="s">
        <v>81</v>
      </c>
      <c r="BK283" s="222">
        <f>ROUND(I283*H283,2)</f>
        <v>0</v>
      </c>
      <c r="BL283" s="16" t="s">
        <v>224</v>
      </c>
      <c r="BM283" s="221" t="s">
        <v>466</v>
      </c>
    </row>
    <row r="284" s="2" customFormat="1">
      <c r="A284" s="37"/>
      <c r="B284" s="38"/>
      <c r="C284" s="39"/>
      <c r="D284" s="223" t="s">
        <v>130</v>
      </c>
      <c r="E284" s="39"/>
      <c r="F284" s="224" t="s">
        <v>467</v>
      </c>
      <c r="G284" s="39"/>
      <c r="H284" s="39"/>
      <c r="I284" s="225"/>
      <c r="J284" s="39"/>
      <c r="K284" s="39"/>
      <c r="L284" s="43"/>
      <c r="M284" s="226"/>
      <c r="N284" s="227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130</v>
      </c>
      <c r="AU284" s="16" t="s">
        <v>83</v>
      </c>
    </row>
    <row r="285" s="12" customFormat="1" ht="22.8" customHeight="1">
      <c r="A285" s="12"/>
      <c r="B285" s="194"/>
      <c r="C285" s="195"/>
      <c r="D285" s="196" t="s">
        <v>75</v>
      </c>
      <c r="E285" s="208" t="s">
        <v>468</v>
      </c>
      <c r="F285" s="208" t="s">
        <v>469</v>
      </c>
      <c r="G285" s="195"/>
      <c r="H285" s="195"/>
      <c r="I285" s="198"/>
      <c r="J285" s="209">
        <f>BK285</f>
        <v>0</v>
      </c>
      <c r="K285" s="195"/>
      <c r="L285" s="200"/>
      <c r="M285" s="201"/>
      <c r="N285" s="202"/>
      <c r="O285" s="202"/>
      <c r="P285" s="203">
        <f>SUM(P286:P313)</f>
        <v>0</v>
      </c>
      <c r="Q285" s="202"/>
      <c r="R285" s="203">
        <f>SUM(R286:R313)</f>
        <v>0.015472</v>
      </c>
      <c r="S285" s="202"/>
      <c r="T285" s="204">
        <f>SUM(T286:T313)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5" t="s">
        <v>83</v>
      </c>
      <c r="AT285" s="206" t="s">
        <v>75</v>
      </c>
      <c r="AU285" s="206" t="s">
        <v>81</v>
      </c>
      <c r="AY285" s="205" t="s">
        <v>121</v>
      </c>
      <c r="BK285" s="207">
        <f>SUM(BK286:BK313)</f>
        <v>0</v>
      </c>
    </row>
    <row r="286" s="2" customFormat="1" ht="24.15" customHeight="1">
      <c r="A286" s="37"/>
      <c r="B286" s="38"/>
      <c r="C286" s="210" t="s">
        <v>470</v>
      </c>
      <c r="D286" s="210" t="s">
        <v>123</v>
      </c>
      <c r="E286" s="211" t="s">
        <v>471</v>
      </c>
      <c r="F286" s="212" t="s">
        <v>472</v>
      </c>
      <c r="G286" s="213" t="s">
        <v>158</v>
      </c>
      <c r="H286" s="214">
        <v>32.399999999999999</v>
      </c>
      <c r="I286" s="215"/>
      <c r="J286" s="216">
        <f>ROUND(I286*H286,2)</f>
        <v>0</v>
      </c>
      <c r="K286" s="212" t="s">
        <v>127</v>
      </c>
      <c r="L286" s="43"/>
      <c r="M286" s="217" t="s">
        <v>1</v>
      </c>
      <c r="N286" s="218" t="s">
        <v>41</v>
      </c>
      <c r="O286" s="90"/>
      <c r="P286" s="219">
        <f>O286*H286</f>
        <v>0</v>
      </c>
      <c r="Q286" s="219">
        <v>0.00038000000000000002</v>
      </c>
      <c r="R286" s="219">
        <f>Q286*H286</f>
        <v>0.012312</v>
      </c>
      <c r="S286" s="219">
        <v>0</v>
      </c>
      <c r="T286" s="220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1" t="s">
        <v>224</v>
      </c>
      <c r="AT286" s="221" t="s">
        <v>123</v>
      </c>
      <c r="AU286" s="221" t="s">
        <v>83</v>
      </c>
      <c r="AY286" s="16" t="s">
        <v>121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6" t="s">
        <v>81</v>
      </c>
      <c r="BK286" s="222">
        <f>ROUND(I286*H286,2)</f>
        <v>0</v>
      </c>
      <c r="BL286" s="16" t="s">
        <v>224</v>
      </c>
      <c r="BM286" s="221" t="s">
        <v>473</v>
      </c>
    </row>
    <row r="287" s="2" customFormat="1">
      <c r="A287" s="37"/>
      <c r="B287" s="38"/>
      <c r="C287" s="39"/>
      <c r="D287" s="223" t="s">
        <v>130</v>
      </c>
      <c r="E287" s="39"/>
      <c r="F287" s="224" t="s">
        <v>474</v>
      </c>
      <c r="G287" s="39"/>
      <c r="H287" s="39"/>
      <c r="I287" s="225"/>
      <c r="J287" s="39"/>
      <c r="K287" s="39"/>
      <c r="L287" s="43"/>
      <c r="M287" s="226"/>
      <c r="N287" s="227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130</v>
      </c>
      <c r="AU287" s="16" t="s">
        <v>83</v>
      </c>
    </row>
    <row r="288" s="13" customFormat="1">
      <c r="A288" s="13"/>
      <c r="B288" s="228"/>
      <c r="C288" s="229"/>
      <c r="D288" s="230" t="s">
        <v>136</v>
      </c>
      <c r="E288" s="231" t="s">
        <v>1</v>
      </c>
      <c r="F288" s="232" t="s">
        <v>475</v>
      </c>
      <c r="G288" s="229"/>
      <c r="H288" s="233">
        <v>6.4000000000000004</v>
      </c>
      <c r="I288" s="234"/>
      <c r="J288" s="229"/>
      <c r="K288" s="229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136</v>
      </c>
      <c r="AU288" s="239" t="s">
        <v>83</v>
      </c>
      <c r="AV288" s="13" t="s">
        <v>83</v>
      </c>
      <c r="AW288" s="13" t="s">
        <v>33</v>
      </c>
      <c r="AX288" s="13" t="s">
        <v>76</v>
      </c>
      <c r="AY288" s="239" t="s">
        <v>121</v>
      </c>
    </row>
    <row r="289" s="13" customFormat="1">
      <c r="A289" s="13"/>
      <c r="B289" s="228"/>
      <c r="C289" s="229"/>
      <c r="D289" s="230" t="s">
        <v>136</v>
      </c>
      <c r="E289" s="231" t="s">
        <v>1</v>
      </c>
      <c r="F289" s="232" t="s">
        <v>476</v>
      </c>
      <c r="G289" s="229"/>
      <c r="H289" s="233">
        <v>26</v>
      </c>
      <c r="I289" s="234"/>
      <c r="J289" s="229"/>
      <c r="K289" s="229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136</v>
      </c>
      <c r="AU289" s="239" t="s">
        <v>83</v>
      </c>
      <c r="AV289" s="13" t="s">
        <v>83</v>
      </c>
      <c r="AW289" s="13" t="s">
        <v>33</v>
      </c>
      <c r="AX289" s="13" t="s">
        <v>76</v>
      </c>
      <c r="AY289" s="239" t="s">
        <v>121</v>
      </c>
    </row>
    <row r="290" s="14" customFormat="1">
      <c r="A290" s="14"/>
      <c r="B290" s="240"/>
      <c r="C290" s="241"/>
      <c r="D290" s="230" t="s">
        <v>136</v>
      </c>
      <c r="E290" s="242" t="s">
        <v>1</v>
      </c>
      <c r="F290" s="243" t="s">
        <v>171</v>
      </c>
      <c r="G290" s="241"/>
      <c r="H290" s="244">
        <v>32.399999999999999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136</v>
      </c>
      <c r="AU290" s="250" t="s">
        <v>83</v>
      </c>
      <c r="AV290" s="14" t="s">
        <v>128</v>
      </c>
      <c r="AW290" s="14" t="s">
        <v>33</v>
      </c>
      <c r="AX290" s="14" t="s">
        <v>81</v>
      </c>
      <c r="AY290" s="250" t="s">
        <v>121</v>
      </c>
    </row>
    <row r="291" s="2" customFormat="1" ht="24.15" customHeight="1">
      <c r="A291" s="37"/>
      <c r="B291" s="38"/>
      <c r="C291" s="210" t="s">
        <v>477</v>
      </c>
      <c r="D291" s="210" t="s">
        <v>123</v>
      </c>
      <c r="E291" s="211" t="s">
        <v>478</v>
      </c>
      <c r="F291" s="212" t="s">
        <v>479</v>
      </c>
      <c r="G291" s="213" t="s">
        <v>158</v>
      </c>
      <c r="H291" s="214">
        <v>1</v>
      </c>
      <c r="I291" s="215"/>
      <c r="J291" s="216">
        <f>ROUND(I291*H291,2)</f>
        <v>0</v>
      </c>
      <c r="K291" s="212" t="s">
        <v>127</v>
      </c>
      <c r="L291" s="43"/>
      <c r="M291" s="217" t="s">
        <v>1</v>
      </c>
      <c r="N291" s="218" t="s">
        <v>41</v>
      </c>
      <c r="O291" s="90"/>
      <c r="P291" s="219">
        <f>O291*H291</f>
        <v>0</v>
      </c>
      <c r="Q291" s="219">
        <v>0.00125</v>
      </c>
      <c r="R291" s="219">
        <f>Q291*H291</f>
        <v>0.00125</v>
      </c>
      <c r="S291" s="219">
        <v>0</v>
      </c>
      <c r="T291" s="22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1" t="s">
        <v>224</v>
      </c>
      <c r="AT291" s="221" t="s">
        <v>123</v>
      </c>
      <c r="AU291" s="221" t="s">
        <v>83</v>
      </c>
      <c r="AY291" s="16" t="s">
        <v>121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6" t="s">
        <v>81</v>
      </c>
      <c r="BK291" s="222">
        <f>ROUND(I291*H291,2)</f>
        <v>0</v>
      </c>
      <c r="BL291" s="16" t="s">
        <v>224</v>
      </c>
      <c r="BM291" s="221" t="s">
        <v>480</v>
      </c>
    </row>
    <row r="292" s="2" customFormat="1">
      <c r="A292" s="37"/>
      <c r="B292" s="38"/>
      <c r="C292" s="39"/>
      <c r="D292" s="223" t="s">
        <v>130</v>
      </c>
      <c r="E292" s="39"/>
      <c r="F292" s="224" t="s">
        <v>481</v>
      </c>
      <c r="G292" s="39"/>
      <c r="H292" s="39"/>
      <c r="I292" s="225"/>
      <c r="J292" s="39"/>
      <c r="K292" s="39"/>
      <c r="L292" s="43"/>
      <c r="M292" s="226"/>
      <c r="N292" s="227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130</v>
      </c>
      <c r="AU292" s="16" t="s">
        <v>83</v>
      </c>
    </row>
    <row r="293" s="2" customFormat="1" ht="21.75" customHeight="1">
      <c r="A293" s="37"/>
      <c r="B293" s="38"/>
      <c r="C293" s="251" t="s">
        <v>482</v>
      </c>
      <c r="D293" s="251" t="s">
        <v>210</v>
      </c>
      <c r="E293" s="252" t="s">
        <v>483</v>
      </c>
      <c r="F293" s="253" t="s">
        <v>484</v>
      </c>
      <c r="G293" s="254" t="s">
        <v>322</v>
      </c>
      <c r="H293" s="255">
        <v>1</v>
      </c>
      <c r="I293" s="256"/>
      <c r="J293" s="257">
        <f>ROUND(I293*H293,2)</f>
        <v>0</v>
      </c>
      <c r="K293" s="253" t="s">
        <v>127</v>
      </c>
      <c r="L293" s="258"/>
      <c r="M293" s="259" t="s">
        <v>1</v>
      </c>
      <c r="N293" s="260" t="s">
        <v>41</v>
      </c>
      <c r="O293" s="90"/>
      <c r="P293" s="219">
        <f>O293*H293</f>
        <v>0</v>
      </c>
      <c r="Q293" s="219">
        <v>5.0000000000000002E-05</v>
      </c>
      <c r="R293" s="219">
        <f>Q293*H293</f>
        <v>5.0000000000000002E-05</v>
      </c>
      <c r="S293" s="219">
        <v>0</v>
      </c>
      <c r="T293" s="220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1" t="s">
        <v>319</v>
      </c>
      <c r="AT293" s="221" t="s">
        <v>210</v>
      </c>
      <c r="AU293" s="221" t="s">
        <v>83</v>
      </c>
      <c r="AY293" s="16" t="s">
        <v>121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6" t="s">
        <v>81</v>
      </c>
      <c r="BK293" s="222">
        <f>ROUND(I293*H293,2)</f>
        <v>0</v>
      </c>
      <c r="BL293" s="16" t="s">
        <v>224</v>
      </c>
      <c r="BM293" s="221" t="s">
        <v>485</v>
      </c>
    </row>
    <row r="294" s="2" customFormat="1" ht="16.5" customHeight="1">
      <c r="A294" s="37"/>
      <c r="B294" s="38"/>
      <c r="C294" s="210" t="s">
        <v>486</v>
      </c>
      <c r="D294" s="210" t="s">
        <v>123</v>
      </c>
      <c r="E294" s="211" t="s">
        <v>487</v>
      </c>
      <c r="F294" s="212" t="s">
        <v>488</v>
      </c>
      <c r="G294" s="213" t="s">
        <v>322</v>
      </c>
      <c r="H294" s="214">
        <v>2</v>
      </c>
      <c r="I294" s="215"/>
      <c r="J294" s="216">
        <f>ROUND(I294*H294,2)</f>
        <v>0</v>
      </c>
      <c r="K294" s="212" t="s">
        <v>127</v>
      </c>
      <c r="L294" s="43"/>
      <c r="M294" s="217" t="s">
        <v>1</v>
      </c>
      <c r="N294" s="218" t="s">
        <v>41</v>
      </c>
      <c r="O294" s="90"/>
      <c r="P294" s="219">
        <f>O294*H294</f>
        <v>0</v>
      </c>
      <c r="Q294" s="219">
        <v>0</v>
      </c>
      <c r="R294" s="219">
        <f>Q294*H294</f>
        <v>0</v>
      </c>
      <c r="S294" s="219">
        <v>0</v>
      </c>
      <c r="T294" s="220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1" t="s">
        <v>224</v>
      </c>
      <c r="AT294" s="221" t="s">
        <v>123</v>
      </c>
      <c r="AU294" s="221" t="s">
        <v>83</v>
      </c>
      <c r="AY294" s="16" t="s">
        <v>121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6" t="s">
        <v>81</v>
      </c>
      <c r="BK294" s="222">
        <f>ROUND(I294*H294,2)</f>
        <v>0</v>
      </c>
      <c r="BL294" s="16" t="s">
        <v>224</v>
      </c>
      <c r="BM294" s="221" t="s">
        <v>489</v>
      </c>
    </row>
    <row r="295" s="2" customFormat="1">
      <c r="A295" s="37"/>
      <c r="B295" s="38"/>
      <c r="C295" s="39"/>
      <c r="D295" s="223" t="s">
        <v>130</v>
      </c>
      <c r="E295" s="39"/>
      <c r="F295" s="224" t="s">
        <v>490</v>
      </c>
      <c r="G295" s="39"/>
      <c r="H295" s="39"/>
      <c r="I295" s="225"/>
      <c r="J295" s="39"/>
      <c r="K295" s="39"/>
      <c r="L295" s="43"/>
      <c r="M295" s="226"/>
      <c r="N295" s="227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130</v>
      </c>
      <c r="AU295" s="16" t="s">
        <v>83</v>
      </c>
    </row>
    <row r="296" s="2" customFormat="1" ht="24.15" customHeight="1">
      <c r="A296" s="37"/>
      <c r="B296" s="38"/>
      <c r="C296" s="210" t="s">
        <v>491</v>
      </c>
      <c r="D296" s="210" t="s">
        <v>123</v>
      </c>
      <c r="E296" s="211" t="s">
        <v>492</v>
      </c>
      <c r="F296" s="212" t="s">
        <v>493</v>
      </c>
      <c r="G296" s="213" t="s">
        <v>322</v>
      </c>
      <c r="H296" s="214">
        <v>2</v>
      </c>
      <c r="I296" s="215"/>
      <c r="J296" s="216">
        <f>ROUND(I296*H296,2)</f>
        <v>0</v>
      </c>
      <c r="K296" s="212" t="s">
        <v>127</v>
      </c>
      <c r="L296" s="43"/>
      <c r="M296" s="217" t="s">
        <v>1</v>
      </c>
      <c r="N296" s="218" t="s">
        <v>41</v>
      </c>
      <c r="O296" s="90"/>
      <c r="P296" s="219">
        <f>O296*H296</f>
        <v>0</v>
      </c>
      <c r="Q296" s="219">
        <v>0.00093000000000000005</v>
      </c>
      <c r="R296" s="219">
        <f>Q296*H296</f>
        <v>0.0018600000000000001</v>
      </c>
      <c r="S296" s="219">
        <v>0</v>
      </c>
      <c r="T296" s="220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1" t="s">
        <v>224</v>
      </c>
      <c r="AT296" s="221" t="s">
        <v>123</v>
      </c>
      <c r="AU296" s="221" t="s">
        <v>83</v>
      </c>
      <c r="AY296" s="16" t="s">
        <v>121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6" t="s">
        <v>81</v>
      </c>
      <c r="BK296" s="222">
        <f>ROUND(I296*H296,2)</f>
        <v>0</v>
      </c>
      <c r="BL296" s="16" t="s">
        <v>224</v>
      </c>
      <c r="BM296" s="221" t="s">
        <v>494</v>
      </c>
    </row>
    <row r="297" s="2" customFormat="1">
      <c r="A297" s="37"/>
      <c r="B297" s="38"/>
      <c r="C297" s="39"/>
      <c r="D297" s="223" t="s">
        <v>130</v>
      </c>
      <c r="E297" s="39"/>
      <c r="F297" s="224" t="s">
        <v>495</v>
      </c>
      <c r="G297" s="39"/>
      <c r="H297" s="39"/>
      <c r="I297" s="225"/>
      <c r="J297" s="39"/>
      <c r="K297" s="39"/>
      <c r="L297" s="43"/>
      <c r="M297" s="226"/>
      <c r="N297" s="227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130</v>
      </c>
      <c r="AU297" s="16" t="s">
        <v>83</v>
      </c>
    </row>
    <row r="298" s="2" customFormat="1" ht="16.5" customHeight="1">
      <c r="A298" s="37"/>
      <c r="B298" s="38"/>
      <c r="C298" s="210" t="s">
        <v>496</v>
      </c>
      <c r="D298" s="210" t="s">
        <v>123</v>
      </c>
      <c r="E298" s="211" t="s">
        <v>497</v>
      </c>
      <c r="F298" s="212" t="s">
        <v>498</v>
      </c>
      <c r="G298" s="213" t="s">
        <v>350</v>
      </c>
      <c r="H298" s="214">
        <v>1</v>
      </c>
      <c r="I298" s="215"/>
      <c r="J298" s="216">
        <f>ROUND(I298*H298,2)</f>
        <v>0</v>
      </c>
      <c r="K298" s="212" t="s">
        <v>1</v>
      </c>
      <c r="L298" s="43"/>
      <c r="M298" s="217" t="s">
        <v>1</v>
      </c>
      <c r="N298" s="218" t="s">
        <v>41</v>
      </c>
      <c r="O298" s="90"/>
      <c r="P298" s="219">
        <f>O298*H298</f>
        <v>0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1" t="s">
        <v>224</v>
      </c>
      <c r="AT298" s="221" t="s">
        <v>123</v>
      </c>
      <c r="AU298" s="221" t="s">
        <v>83</v>
      </c>
      <c r="AY298" s="16" t="s">
        <v>121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6" t="s">
        <v>81</v>
      </c>
      <c r="BK298" s="222">
        <f>ROUND(I298*H298,2)</f>
        <v>0</v>
      </c>
      <c r="BL298" s="16" t="s">
        <v>224</v>
      </c>
      <c r="BM298" s="221" t="s">
        <v>499</v>
      </c>
    </row>
    <row r="299" s="2" customFormat="1" ht="16.5" customHeight="1">
      <c r="A299" s="37"/>
      <c r="B299" s="38"/>
      <c r="C299" s="251" t="s">
        <v>500</v>
      </c>
      <c r="D299" s="251" t="s">
        <v>210</v>
      </c>
      <c r="E299" s="252" t="s">
        <v>501</v>
      </c>
      <c r="F299" s="253" t="s">
        <v>502</v>
      </c>
      <c r="G299" s="254" t="s">
        <v>350</v>
      </c>
      <c r="H299" s="255">
        <v>1</v>
      </c>
      <c r="I299" s="256"/>
      <c r="J299" s="257">
        <f>ROUND(I299*H299,2)</f>
        <v>0</v>
      </c>
      <c r="K299" s="253" t="s">
        <v>1</v>
      </c>
      <c r="L299" s="258"/>
      <c r="M299" s="259" t="s">
        <v>1</v>
      </c>
      <c r="N299" s="260" t="s">
        <v>41</v>
      </c>
      <c r="O299" s="90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1" t="s">
        <v>319</v>
      </c>
      <c r="AT299" s="221" t="s">
        <v>210</v>
      </c>
      <c r="AU299" s="221" t="s">
        <v>83</v>
      </c>
      <c r="AY299" s="16" t="s">
        <v>121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6" t="s">
        <v>81</v>
      </c>
      <c r="BK299" s="222">
        <f>ROUND(I299*H299,2)</f>
        <v>0</v>
      </c>
      <c r="BL299" s="16" t="s">
        <v>224</v>
      </c>
      <c r="BM299" s="221" t="s">
        <v>503</v>
      </c>
    </row>
    <row r="300" s="2" customFormat="1" ht="16.5" customHeight="1">
      <c r="A300" s="37"/>
      <c r="B300" s="38"/>
      <c r="C300" s="251" t="s">
        <v>504</v>
      </c>
      <c r="D300" s="251" t="s">
        <v>210</v>
      </c>
      <c r="E300" s="252" t="s">
        <v>505</v>
      </c>
      <c r="F300" s="253" t="s">
        <v>506</v>
      </c>
      <c r="G300" s="254" t="s">
        <v>507</v>
      </c>
      <c r="H300" s="255">
        <v>1</v>
      </c>
      <c r="I300" s="256"/>
      <c r="J300" s="257">
        <f>ROUND(I300*H300,2)</f>
        <v>0</v>
      </c>
      <c r="K300" s="253" t="s">
        <v>1</v>
      </c>
      <c r="L300" s="258"/>
      <c r="M300" s="259" t="s">
        <v>1</v>
      </c>
      <c r="N300" s="260" t="s">
        <v>41</v>
      </c>
      <c r="O300" s="90"/>
      <c r="P300" s="219">
        <f>O300*H300</f>
        <v>0</v>
      </c>
      <c r="Q300" s="219">
        <v>0</v>
      </c>
      <c r="R300" s="219">
        <f>Q300*H300</f>
        <v>0</v>
      </c>
      <c r="S300" s="219">
        <v>0</v>
      </c>
      <c r="T300" s="220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1" t="s">
        <v>319</v>
      </c>
      <c r="AT300" s="221" t="s">
        <v>210</v>
      </c>
      <c r="AU300" s="221" t="s">
        <v>83</v>
      </c>
      <c r="AY300" s="16" t="s">
        <v>121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6" t="s">
        <v>81</v>
      </c>
      <c r="BK300" s="222">
        <f>ROUND(I300*H300,2)</f>
        <v>0</v>
      </c>
      <c r="BL300" s="16" t="s">
        <v>224</v>
      </c>
      <c r="BM300" s="221" t="s">
        <v>508</v>
      </c>
    </row>
    <row r="301" s="2" customFormat="1" ht="16.5" customHeight="1">
      <c r="A301" s="37"/>
      <c r="B301" s="38"/>
      <c r="C301" s="210" t="s">
        <v>509</v>
      </c>
      <c r="D301" s="210" t="s">
        <v>123</v>
      </c>
      <c r="E301" s="211" t="s">
        <v>510</v>
      </c>
      <c r="F301" s="212" t="s">
        <v>511</v>
      </c>
      <c r="G301" s="213" t="s">
        <v>83</v>
      </c>
      <c r="H301" s="214">
        <v>2</v>
      </c>
      <c r="I301" s="215"/>
      <c r="J301" s="216">
        <f>ROUND(I301*H301,2)</f>
        <v>0</v>
      </c>
      <c r="K301" s="212" t="s">
        <v>1</v>
      </c>
      <c r="L301" s="43"/>
      <c r="M301" s="217" t="s">
        <v>1</v>
      </c>
      <c r="N301" s="218" t="s">
        <v>41</v>
      </c>
      <c r="O301" s="90"/>
      <c r="P301" s="219">
        <f>O301*H301</f>
        <v>0</v>
      </c>
      <c r="Q301" s="219">
        <v>0</v>
      </c>
      <c r="R301" s="219">
        <f>Q301*H301</f>
        <v>0</v>
      </c>
      <c r="S301" s="219">
        <v>0</v>
      </c>
      <c r="T301" s="220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1" t="s">
        <v>224</v>
      </c>
      <c r="AT301" s="221" t="s">
        <v>123</v>
      </c>
      <c r="AU301" s="221" t="s">
        <v>83</v>
      </c>
      <c r="AY301" s="16" t="s">
        <v>121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6" t="s">
        <v>81</v>
      </c>
      <c r="BK301" s="222">
        <f>ROUND(I301*H301,2)</f>
        <v>0</v>
      </c>
      <c r="BL301" s="16" t="s">
        <v>224</v>
      </c>
      <c r="BM301" s="221" t="s">
        <v>512</v>
      </c>
    </row>
    <row r="302" s="2" customFormat="1" ht="21.75" customHeight="1">
      <c r="A302" s="37"/>
      <c r="B302" s="38"/>
      <c r="C302" s="210" t="s">
        <v>513</v>
      </c>
      <c r="D302" s="210" t="s">
        <v>123</v>
      </c>
      <c r="E302" s="211" t="s">
        <v>514</v>
      </c>
      <c r="F302" s="212" t="s">
        <v>515</v>
      </c>
      <c r="G302" s="213" t="s">
        <v>158</v>
      </c>
      <c r="H302" s="214">
        <v>16</v>
      </c>
      <c r="I302" s="215"/>
      <c r="J302" s="216">
        <f>ROUND(I302*H302,2)</f>
        <v>0</v>
      </c>
      <c r="K302" s="212" t="s">
        <v>1</v>
      </c>
      <c r="L302" s="43"/>
      <c r="M302" s="217" t="s">
        <v>1</v>
      </c>
      <c r="N302" s="218" t="s">
        <v>41</v>
      </c>
      <c r="O302" s="90"/>
      <c r="P302" s="219">
        <f>O302*H302</f>
        <v>0</v>
      </c>
      <c r="Q302" s="219">
        <v>0</v>
      </c>
      <c r="R302" s="219">
        <f>Q302*H302</f>
        <v>0</v>
      </c>
      <c r="S302" s="219">
        <v>0</v>
      </c>
      <c r="T302" s="220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1" t="s">
        <v>224</v>
      </c>
      <c r="AT302" s="221" t="s">
        <v>123</v>
      </c>
      <c r="AU302" s="221" t="s">
        <v>83</v>
      </c>
      <c r="AY302" s="16" t="s">
        <v>121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6" t="s">
        <v>81</v>
      </c>
      <c r="BK302" s="222">
        <f>ROUND(I302*H302,2)</f>
        <v>0</v>
      </c>
      <c r="BL302" s="16" t="s">
        <v>224</v>
      </c>
      <c r="BM302" s="221" t="s">
        <v>516</v>
      </c>
    </row>
    <row r="303" s="2" customFormat="1" ht="16.5" customHeight="1">
      <c r="A303" s="37"/>
      <c r="B303" s="38"/>
      <c r="C303" s="210" t="s">
        <v>517</v>
      </c>
      <c r="D303" s="210" t="s">
        <v>123</v>
      </c>
      <c r="E303" s="211" t="s">
        <v>518</v>
      </c>
      <c r="F303" s="212" t="s">
        <v>519</v>
      </c>
      <c r="G303" s="213" t="s">
        <v>158</v>
      </c>
      <c r="H303" s="214">
        <v>40</v>
      </c>
      <c r="I303" s="215"/>
      <c r="J303" s="216">
        <f>ROUND(I303*H303,2)</f>
        <v>0</v>
      </c>
      <c r="K303" s="212" t="s">
        <v>1</v>
      </c>
      <c r="L303" s="43"/>
      <c r="M303" s="217" t="s">
        <v>1</v>
      </c>
      <c r="N303" s="218" t="s">
        <v>41</v>
      </c>
      <c r="O303" s="90"/>
      <c r="P303" s="219">
        <f>O303*H303</f>
        <v>0</v>
      </c>
      <c r="Q303" s="219">
        <v>0</v>
      </c>
      <c r="R303" s="219">
        <f>Q303*H303</f>
        <v>0</v>
      </c>
      <c r="S303" s="219">
        <v>0</v>
      </c>
      <c r="T303" s="220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1" t="s">
        <v>224</v>
      </c>
      <c r="AT303" s="221" t="s">
        <v>123</v>
      </c>
      <c r="AU303" s="221" t="s">
        <v>83</v>
      </c>
      <c r="AY303" s="16" t="s">
        <v>121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6" t="s">
        <v>81</v>
      </c>
      <c r="BK303" s="222">
        <f>ROUND(I303*H303,2)</f>
        <v>0</v>
      </c>
      <c r="BL303" s="16" t="s">
        <v>224</v>
      </c>
      <c r="BM303" s="221" t="s">
        <v>520</v>
      </c>
    </row>
    <row r="304" s="2" customFormat="1" ht="16.5" customHeight="1">
      <c r="A304" s="37"/>
      <c r="B304" s="38"/>
      <c r="C304" s="210" t="s">
        <v>521</v>
      </c>
      <c r="D304" s="210" t="s">
        <v>123</v>
      </c>
      <c r="E304" s="211" t="s">
        <v>522</v>
      </c>
      <c r="F304" s="212" t="s">
        <v>523</v>
      </c>
      <c r="G304" s="213" t="s">
        <v>81</v>
      </c>
      <c r="H304" s="214">
        <v>1</v>
      </c>
      <c r="I304" s="215"/>
      <c r="J304" s="216">
        <f>ROUND(I304*H304,2)</f>
        <v>0</v>
      </c>
      <c r="K304" s="212" t="s">
        <v>1</v>
      </c>
      <c r="L304" s="43"/>
      <c r="M304" s="217" t="s">
        <v>1</v>
      </c>
      <c r="N304" s="218" t="s">
        <v>41</v>
      </c>
      <c r="O304" s="90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1" t="s">
        <v>224</v>
      </c>
      <c r="AT304" s="221" t="s">
        <v>123</v>
      </c>
      <c r="AU304" s="221" t="s">
        <v>83</v>
      </c>
      <c r="AY304" s="16" t="s">
        <v>121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6" t="s">
        <v>81</v>
      </c>
      <c r="BK304" s="222">
        <f>ROUND(I304*H304,2)</f>
        <v>0</v>
      </c>
      <c r="BL304" s="16" t="s">
        <v>224</v>
      </c>
      <c r="BM304" s="221" t="s">
        <v>524</v>
      </c>
    </row>
    <row r="305" s="2" customFormat="1" ht="24.15" customHeight="1">
      <c r="A305" s="37"/>
      <c r="B305" s="38"/>
      <c r="C305" s="251" t="s">
        <v>525</v>
      </c>
      <c r="D305" s="251" t="s">
        <v>210</v>
      </c>
      <c r="E305" s="252" t="s">
        <v>526</v>
      </c>
      <c r="F305" s="253" t="s">
        <v>527</v>
      </c>
      <c r="G305" s="254" t="s">
        <v>507</v>
      </c>
      <c r="H305" s="255">
        <v>1</v>
      </c>
      <c r="I305" s="256"/>
      <c r="J305" s="257">
        <f>ROUND(I305*H305,2)</f>
        <v>0</v>
      </c>
      <c r="K305" s="253" t="s">
        <v>1</v>
      </c>
      <c r="L305" s="258"/>
      <c r="M305" s="259" t="s">
        <v>1</v>
      </c>
      <c r="N305" s="260" t="s">
        <v>41</v>
      </c>
      <c r="O305" s="90"/>
      <c r="P305" s="219">
        <f>O305*H305</f>
        <v>0</v>
      </c>
      <c r="Q305" s="219">
        <v>0</v>
      </c>
      <c r="R305" s="219">
        <f>Q305*H305</f>
        <v>0</v>
      </c>
      <c r="S305" s="219">
        <v>0</v>
      </c>
      <c r="T305" s="220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1" t="s">
        <v>319</v>
      </c>
      <c r="AT305" s="221" t="s">
        <v>210</v>
      </c>
      <c r="AU305" s="221" t="s">
        <v>83</v>
      </c>
      <c r="AY305" s="16" t="s">
        <v>121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6" t="s">
        <v>81</v>
      </c>
      <c r="BK305" s="222">
        <f>ROUND(I305*H305,2)</f>
        <v>0</v>
      </c>
      <c r="BL305" s="16" t="s">
        <v>224</v>
      </c>
      <c r="BM305" s="221" t="s">
        <v>528</v>
      </c>
    </row>
    <row r="306" s="2" customFormat="1" ht="16.5" customHeight="1">
      <c r="A306" s="37"/>
      <c r="B306" s="38"/>
      <c r="C306" s="251" t="s">
        <v>529</v>
      </c>
      <c r="D306" s="251" t="s">
        <v>210</v>
      </c>
      <c r="E306" s="252" t="s">
        <v>530</v>
      </c>
      <c r="F306" s="253" t="s">
        <v>531</v>
      </c>
      <c r="G306" s="254" t="s">
        <v>507</v>
      </c>
      <c r="H306" s="255">
        <v>1</v>
      </c>
      <c r="I306" s="256"/>
      <c r="J306" s="257">
        <f>ROUND(I306*H306,2)</f>
        <v>0</v>
      </c>
      <c r="K306" s="253" t="s">
        <v>1</v>
      </c>
      <c r="L306" s="258"/>
      <c r="M306" s="259" t="s">
        <v>1</v>
      </c>
      <c r="N306" s="260" t="s">
        <v>41</v>
      </c>
      <c r="O306" s="90"/>
      <c r="P306" s="219">
        <f>O306*H306</f>
        <v>0</v>
      </c>
      <c r="Q306" s="219">
        <v>0</v>
      </c>
      <c r="R306" s="219">
        <f>Q306*H306</f>
        <v>0</v>
      </c>
      <c r="S306" s="219">
        <v>0</v>
      </c>
      <c r="T306" s="220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1" t="s">
        <v>319</v>
      </c>
      <c r="AT306" s="221" t="s">
        <v>210</v>
      </c>
      <c r="AU306" s="221" t="s">
        <v>83</v>
      </c>
      <c r="AY306" s="16" t="s">
        <v>121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6" t="s">
        <v>81</v>
      </c>
      <c r="BK306" s="222">
        <f>ROUND(I306*H306,2)</f>
        <v>0</v>
      </c>
      <c r="BL306" s="16" t="s">
        <v>224</v>
      </c>
      <c r="BM306" s="221" t="s">
        <v>532</v>
      </c>
    </row>
    <row r="307" s="2" customFormat="1" ht="16.5" customHeight="1">
      <c r="A307" s="37"/>
      <c r="B307" s="38"/>
      <c r="C307" s="210" t="s">
        <v>533</v>
      </c>
      <c r="D307" s="210" t="s">
        <v>123</v>
      </c>
      <c r="E307" s="211" t="s">
        <v>534</v>
      </c>
      <c r="F307" s="212" t="s">
        <v>535</v>
      </c>
      <c r="G307" s="213" t="s">
        <v>350</v>
      </c>
      <c r="H307" s="214">
        <v>7</v>
      </c>
      <c r="I307" s="215"/>
      <c r="J307" s="216">
        <f>ROUND(I307*H307,2)</f>
        <v>0</v>
      </c>
      <c r="K307" s="212" t="s">
        <v>1</v>
      </c>
      <c r="L307" s="43"/>
      <c r="M307" s="217" t="s">
        <v>1</v>
      </c>
      <c r="N307" s="218" t="s">
        <v>41</v>
      </c>
      <c r="O307" s="90"/>
      <c r="P307" s="219">
        <f>O307*H307</f>
        <v>0</v>
      </c>
      <c r="Q307" s="219">
        <v>0</v>
      </c>
      <c r="R307" s="219">
        <f>Q307*H307</f>
        <v>0</v>
      </c>
      <c r="S307" s="219">
        <v>0</v>
      </c>
      <c r="T307" s="220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1" t="s">
        <v>224</v>
      </c>
      <c r="AT307" s="221" t="s">
        <v>123</v>
      </c>
      <c r="AU307" s="221" t="s">
        <v>83</v>
      </c>
      <c r="AY307" s="16" t="s">
        <v>121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6" t="s">
        <v>81</v>
      </c>
      <c r="BK307" s="222">
        <f>ROUND(I307*H307,2)</f>
        <v>0</v>
      </c>
      <c r="BL307" s="16" t="s">
        <v>224</v>
      </c>
      <c r="BM307" s="221" t="s">
        <v>536</v>
      </c>
    </row>
    <row r="308" s="2" customFormat="1" ht="16.5" customHeight="1">
      <c r="A308" s="37"/>
      <c r="B308" s="38"/>
      <c r="C308" s="251" t="s">
        <v>537</v>
      </c>
      <c r="D308" s="251" t="s">
        <v>210</v>
      </c>
      <c r="E308" s="252" t="s">
        <v>538</v>
      </c>
      <c r="F308" s="253" t="s">
        <v>539</v>
      </c>
      <c r="G308" s="254" t="s">
        <v>507</v>
      </c>
      <c r="H308" s="255">
        <v>1</v>
      </c>
      <c r="I308" s="256"/>
      <c r="J308" s="257">
        <f>ROUND(I308*H308,2)</f>
        <v>0</v>
      </c>
      <c r="K308" s="253" t="s">
        <v>1</v>
      </c>
      <c r="L308" s="258"/>
      <c r="M308" s="259" t="s">
        <v>1</v>
      </c>
      <c r="N308" s="260" t="s">
        <v>41</v>
      </c>
      <c r="O308" s="90"/>
      <c r="P308" s="219">
        <f>O308*H308</f>
        <v>0</v>
      </c>
      <c r="Q308" s="219">
        <v>0</v>
      </c>
      <c r="R308" s="219">
        <f>Q308*H308</f>
        <v>0</v>
      </c>
      <c r="S308" s="219">
        <v>0</v>
      </c>
      <c r="T308" s="220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1" t="s">
        <v>319</v>
      </c>
      <c r="AT308" s="221" t="s">
        <v>210</v>
      </c>
      <c r="AU308" s="221" t="s">
        <v>83</v>
      </c>
      <c r="AY308" s="16" t="s">
        <v>121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6" t="s">
        <v>81</v>
      </c>
      <c r="BK308" s="222">
        <f>ROUND(I308*H308,2)</f>
        <v>0</v>
      </c>
      <c r="BL308" s="16" t="s">
        <v>224</v>
      </c>
      <c r="BM308" s="221" t="s">
        <v>540</v>
      </c>
    </row>
    <row r="309" s="2" customFormat="1" ht="16.5" customHeight="1">
      <c r="A309" s="37"/>
      <c r="B309" s="38"/>
      <c r="C309" s="251" t="s">
        <v>541</v>
      </c>
      <c r="D309" s="251" t="s">
        <v>210</v>
      </c>
      <c r="E309" s="252" t="s">
        <v>542</v>
      </c>
      <c r="F309" s="253" t="s">
        <v>543</v>
      </c>
      <c r="G309" s="254" t="s">
        <v>350</v>
      </c>
      <c r="H309" s="255">
        <v>3</v>
      </c>
      <c r="I309" s="256"/>
      <c r="J309" s="257">
        <f>ROUND(I309*H309,2)</f>
        <v>0</v>
      </c>
      <c r="K309" s="253" t="s">
        <v>1</v>
      </c>
      <c r="L309" s="258"/>
      <c r="M309" s="259" t="s">
        <v>1</v>
      </c>
      <c r="N309" s="260" t="s">
        <v>41</v>
      </c>
      <c r="O309" s="90"/>
      <c r="P309" s="219">
        <f>O309*H309</f>
        <v>0</v>
      </c>
      <c r="Q309" s="219">
        <v>0</v>
      </c>
      <c r="R309" s="219">
        <f>Q309*H309</f>
        <v>0</v>
      </c>
      <c r="S309" s="219">
        <v>0</v>
      </c>
      <c r="T309" s="220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1" t="s">
        <v>319</v>
      </c>
      <c r="AT309" s="221" t="s">
        <v>210</v>
      </c>
      <c r="AU309" s="221" t="s">
        <v>83</v>
      </c>
      <c r="AY309" s="16" t="s">
        <v>121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6" t="s">
        <v>81</v>
      </c>
      <c r="BK309" s="222">
        <f>ROUND(I309*H309,2)</f>
        <v>0</v>
      </c>
      <c r="BL309" s="16" t="s">
        <v>224</v>
      </c>
      <c r="BM309" s="221" t="s">
        <v>544</v>
      </c>
    </row>
    <row r="310" s="2" customFormat="1" ht="16.5" customHeight="1">
      <c r="A310" s="37"/>
      <c r="B310" s="38"/>
      <c r="C310" s="251" t="s">
        <v>545</v>
      </c>
      <c r="D310" s="251" t="s">
        <v>210</v>
      </c>
      <c r="E310" s="252" t="s">
        <v>546</v>
      </c>
      <c r="F310" s="253" t="s">
        <v>547</v>
      </c>
      <c r="G310" s="254" t="s">
        <v>350</v>
      </c>
      <c r="H310" s="255">
        <v>1</v>
      </c>
      <c r="I310" s="256"/>
      <c r="J310" s="257">
        <f>ROUND(I310*H310,2)</f>
        <v>0</v>
      </c>
      <c r="K310" s="253" t="s">
        <v>1</v>
      </c>
      <c r="L310" s="258"/>
      <c r="M310" s="259" t="s">
        <v>1</v>
      </c>
      <c r="N310" s="260" t="s">
        <v>41</v>
      </c>
      <c r="O310" s="90"/>
      <c r="P310" s="219">
        <f>O310*H310</f>
        <v>0</v>
      </c>
      <c r="Q310" s="219">
        <v>0</v>
      </c>
      <c r="R310" s="219">
        <f>Q310*H310</f>
        <v>0</v>
      </c>
      <c r="S310" s="219">
        <v>0</v>
      </c>
      <c r="T310" s="220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1" t="s">
        <v>319</v>
      </c>
      <c r="AT310" s="221" t="s">
        <v>210</v>
      </c>
      <c r="AU310" s="221" t="s">
        <v>83</v>
      </c>
      <c r="AY310" s="16" t="s">
        <v>121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6" t="s">
        <v>81</v>
      </c>
      <c r="BK310" s="222">
        <f>ROUND(I310*H310,2)</f>
        <v>0</v>
      </c>
      <c r="BL310" s="16" t="s">
        <v>224</v>
      </c>
      <c r="BM310" s="221" t="s">
        <v>548</v>
      </c>
    </row>
    <row r="311" s="2" customFormat="1" ht="16.5" customHeight="1">
      <c r="A311" s="37"/>
      <c r="B311" s="38"/>
      <c r="C311" s="251" t="s">
        <v>549</v>
      </c>
      <c r="D311" s="251" t="s">
        <v>210</v>
      </c>
      <c r="E311" s="252" t="s">
        <v>550</v>
      </c>
      <c r="F311" s="253" t="s">
        <v>551</v>
      </c>
      <c r="G311" s="254" t="s">
        <v>350</v>
      </c>
      <c r="H311" s="255">
        <v>2</v>
      </c>
      <c r="I311" s="256"/>
      <c r="J311" s="257">
        <f>ROUND(I311*H311,2)</f>
        <v>0</v>
      </c>
      <c r="K311" s="253" t="s">
        <v>1</v>
      </c>
      <c r="L311" s="258"/>
      <c r="M311" s="259" t="s">
        <v>1</v>
      </c>
      <c r="N311" s="260" t="s">
        <v>41</v>
      </c>
      <c r="O311" s="90"/>
      <c r="P311" s="219">
        <f>O311*H311</f>
        <v>0</v>
      </c>
      <c r="Q311" s="219">
        <v>0</v>
      </c>
      <c r="R311" s="219">
        <f>Q311*H311</f>
        <v>0</v>
      </c>
      <c r="S311" s="219">
        <v>0</v>
      </c>
      <c r="T311" s="220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1" t="s">
        <v>319</v>
      </c>
      <c r="AT311" s="221" t="s">
        <v>210</v>
      </c>
      <c r="AU311" s="221" t="s">
        <v>83</v>
      </c>
      <c r="AY311" s="16" t="s">
        <v>121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6" t="s">
        <v>81</v>
      </c>
      <c r="BK311" s="222">
        <f>ROUND(I311*H311,2)</f>
        <v>0</v>
      </c>
      <c r="BL311" s="16" t="s">
        <v>224</v>
      </c>
      <c r="BM311" s="221" t="s">
        <v>552</v>
      </c>
    </row>
    <row r="312" s="2" customFormat="1" ht="24.15" customHeight="1">
      <c r="A312" s="37"/>
      <c r="B312" s="38"/>
      <c r="C312" s="210" t="s">
        <v>553</v>
      </c>
      <c r="D312" s="210" t="s">
        <v>123</v>
      </c>
      <c r="E312" s="211" t="s">
        <v>554</v>
      </c>
      <c r="F312" s="212" t="s">
        <v>555</v>
      </c>
      <c r="G312" s="213" t="s">
        <v>213</v>
      </c>
      <c r="H312" s="214">
        <v>0.014999999999999999</v>
      </c>
      <c r="I312" s="215"/>
      <c r="J312" s="216">
        <f>ROUND(I312*H312,2)</f>
        <v>0</v>
      </c>
      <c r="K312" s="212" t="s">
        <v>127</v>
      </c>
      <c r="L312" s="43"/>
      <c r="M312" s="217" t="s">
        <v>1</v>
      </c>
      <c r="N312" s="218" t="s">
        <v>41</v>
      </c>
      <c r="O312" s="90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1" t="s">
        <v>224</v>
      </c>
      <c r="AT312" s="221" t="s">
        <v>123</v>
      </c>
      <c r="AU312" s="221" t="s">
        <v>83</v>
      </c>
      <c r="AY312" s="16" t="s">
        <v>121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6" t="s">
        <v>81</v>
      </c>
      <c r="BK312" s="222">
        <f>ROUND(I312*H312,2)</f>
        <v>0</v>
      </c>
      <c r="BL312" s="16" t="s">
        <v>224</v>
      </c>
      <c r="BM312" s="221" t="s">
        <v>556</v>
      </c>
    </row>
    <row r="313" s="2" customFormat="1">
      <c r="A313" s="37"/>
      <c r="B313" s="38"/>
      <c r="C313" s="39"/>
      <c r="D313" s="223" t="s">
        <v>130</v>
      </c>
      <c r="E313" s="39"/>
      <c r="F313" s="224" t="s">
        <v>557</v>
      </c>
      <c r="G313" s="39"/>
      <c r="H313" s="39"/>
      <c r="I313" s="225"/>
      <c r="J313" s="39"/>
      <c r="K313" s="39"/>
      <c r="L313" s="43"/>
      <c r="M313" s="226"/>
      <c r="N313" s="227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130</v>
      </c>
      <c r="AU313" s="16" t="s">
        <v>83</v>
      </c>
    </row>
    <row r="314" s="12" customFormat="1" ht="22.8" customHeight="1">
      <c r="A314" s="12"/>
      <c r="B314" s="194"/>
      <c r="C314" s="195"/>
      <c r="D314" s="196" t="s">
        <v>75</v>
      </c>
      <c r="E314" s="208" t="s">
        <v>558</v>
      </c>
      <c r="F314" s="208" t="s">
        <v>559</v>
      </c>
      <c r="G314" s="195"/>
      <c r="H314" s="195"/>
      <c r="I314" s="198"/>
      <c r="J314" s="209">
        <f>BK314</f>
        <v>0</v>
      </c>
      <c r="K314" s="195"/>
      <c r="L314" s="200"/>
      <c r="M314" s="201"/>
      <c r="N314" s="202"/>
      <c r="O314" s="202"/>
      <c r="P314" s="203">
        <f>SUM(P315:P339)</f>
        <v>0</v>
      </c>
      <c r="Q314" s="202"/>
      <c r="R314" s="203">
        <f>SUM(R315:R339)</f>
        <v>0.1173</v>
      </c>
      <c r="S314" s="202"/>
      <c r="T314" s="204">
        <f>SUM(T315:T339)</f>
        <v>0.044999999999999998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5" t="s">
        <v>83</v>
      </c>
      <c r="AT314" s="206" t="s">
        <v>75</v>
      </c>
      <c r="AU314" s="206" t="s">
        <v>81</v>
      </c>
      <c r="AY314" s="205" t="s">
        <v>121</v>
      </c>
      <c r="BK314" s="207">
        <f>SUM(BK315:BK339)</f>
        <v>0</v>
      </c>
    </row>
    <row r="315" s="2" customFormat="1" ht="24.15" customHeight="1">
      <c r="A315" s="37"/>
      <c r="B315" s="38"/>
      <c r="C315" s="210" t="s">
        <v>560</v>
      </c>
      <c r="D315" s="210" t="s">
        <v>123</v>
      </c>
      <c r="E315" s="211" t="s">
        <v>561</v>
      </c>
      <c r="F315" s="212" t="s">
        <v>562</v>
      </c>
      <c r="G315" s="213" t="s">
        <v>158</v>
      </c>
      <c r="H315" s="214">
        <v>100</v>
      </c>
      <c r="I315" s="215"/>
      <c r="J315" s="216">
        <f>ROUND(I315*H315,2)</f>
        <v>0</v>
      </c>
      <c r="K315" s="212" t="s">
        <v>127</v>
      </c>
      <c r="L315" s="43"/>
      <c r="M315" s="217" t="s">
        <v>1</v>
      </c>
      <c r="N315" s="218" t="s">
        <v>41</v>
      </c>
      <c r="O315" s="90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1" t="s">
        <v>224</v>
      </c>
      <c r="AT315" s="221" t="s">
        <v>123</v>
      </c>
      <c r="AU315" s="221" t="s">
        <v>83</v>
      </c>
      <c r="AY315" s="16" t="s">
        <v>121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6" t="s">
        <v>81</v>
      </c>
      <c r="BK315" s="222">
        <f>ROUND(I315*H315,2)</f>
        <v>0</v>
      </c>
      <c r="BL315" s="16" t="s">
        <v>224</v>
      </c>
      <c r="BM315" s="221" t="s">
        <v>563</v>
      </c>
    </row>
    <row r="316" s="2" customFormat="1">
      <c r="A316" s="37"/>
      <c r="B316" s="38"/>
      <c r="C316" s="39"/>
      <c r="D316" s="223" t="s">
        <v>130</v>
      </c>
      <c r="E316" s="39"/>
      <c r="F316" s="224" t="s">
        <v>564</v>
      </c>
      <c r="G316" s="39"/>
      <c r="H316" s="39"/>
      <c r="I316" s="225"/>
      <c r="J316" s="39"/>
      <c r="K316" s="39"/>
      <c r="L316" s="43"/>
      <c r="M316" s="226"/>
      <c r="N316" s="227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130</v>
      </c>
      <c r="AU316" s="16" t="s">
        <v>83</v>
      </c>
    </row>
    <row r="317" s="2" customFormat="1" ht="24.15" customHeight="1">
      <c r="A317" s="37"/>
      <c r="B317" s="38"/>
      <c r="C317" s="251" t="s">
        <v>565</v>
      </c>
      <c r="D317" s="251" t="s">
        <v>210</v>
      </c>
      <c r="E317" s="252" t="s">
        <v>566</v>
      </c>
      <c r="F317" s="253" t="s">
        <v>567</v>
      </c>
      <c r="G317" s="254" t="s">
        <v>158</v>
      </c>
      <c r="H317" s="255">
        <v>115</v>
      </c>
      <c r="I317" s="256"/>
      <c r="J317" s="257">
        <f>ROUND(I317*H317,2)</f>
        <v>0</v>
      </c>
      <c r="K317" s="253" t="s">
        <v>127</v>
      </c>
      <c r="L317" s="258"/>
      <c r="M317" s="259" t="s">
        <v>1</v>
      </c>
      <c r="N317" s="260" t="s">
        <v>41</v>
      </c>
      <c r="O317" s="90"/>
      <c r="P317" s="219">
        <f>O317*H317</f>
        <v>0</v>
      </c>
      <c r="Q317" s="219">
        <v>0.00089999999999999998</v>
      </c>
      <c r="R317" s="219">
        <f>Q317*H317</f>
        <v>0.1035</v>
      </c>
      <c r="S317" s="219">
        <v>0</v>
      </c>
      <c r="T317" s="220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1" t="s">
        <v>319</v>
      </c>
      <c r="AT317" s="221" t="s">
        <v>210</v>
      </c>
      <c r="AU317" s="221" t="s">
        <v>83</v>
      </c>
      <c r="AY317" s="16" t="s">
        <v>121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6" t="s">
        <v>81</v>
      </c>
      <c r="BK317" s="222">
        <f>ROUND(I317*H317,2)</f>
        <v>0</v>
      </c>
      <c r="BL317" s="16" t="s">
        <v>224</v>
      </c>
      <c r="BM317" s="221" t="s">
        <v>568</v>
      </c>
    </row>
    <row r="318" s="13" customFormat="1">
      <c r="A318" s="13"/>
      <c r="B318" s="228"/>
      <c r="C318" s="229"/>
      <c r="D318" s="230" t="s">
        <v>136</v>
      </c>
      <c r="E318" s="229"/>
      <c r="F318" s="232" t="s">
        <v>569</v>
      </c>
      <c r="G318" s="229"/>
      <c r="H318" s="233">
        <v>115</v>
      </c>
      <c r="I318" s="234"/>
      <c r="J318" s="229"/>
      <c r="K318" s="229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136</v>
      </c>
      <c r="AU318" s="239" t="s">
        <v>83</v>
      </c>
      <c r="AV318" s="13" t="s">
        <v>83</v>
      </c>
      <c r="AW318" s="13" t="s">
        <v>4</v>
      </c>
      <c r="AX318" s="13" t="s">
        <v>81</v>
      </c>
      <c r="AY318" s="239" t="s">
        <v>121</v>
      </c>
    </row>
    <row r="319" s="2" customFormat="1" ht="33" customHeight="1">
      <c r="A319" s="37"/>
      <c r="B319" s="38"/>
      <c r="C319" s="210" t="s">
        <v>570</v>
      </c>
      <c r="D319" s="210" t="s">
        <v>123</v>
      </c>
      <c r="E319" s="211" t="s">
        <v>571</v>
      </c>
      <c r="F319" s="212" t="s">
        <v>572</v>
      </c>
      <c r="G319" s="213" t="s">
        <v>158</v>
      </c>
      <c r="H319" s="214">
        <v>75</v>
      </c>
      <c r="I319" s="215"/>
      <c r="J319" s="216">
        <f>ROUND(I319*H319,2)</f>
        <v>0</v>
      </c>
      <c r="K319" s="212" t="s">
        <v>127</v>
      </c>
      <c r="L319" s="43"/>
      <c r="M319" s="217" t="s">
        <v>1</v>
      </c>
      <c r="N319" s="218" t="s">
        <v>41</v>
      </c>
      <c r="O319" s="90"/>
      <c r="P319" s="219">
        <f>O319*H319</f>
        <v>0</v>
      </c>
      <c r="Q319" s="219">
        <v>0</v>
      </c>
      <c r="R319" s="219">
        <f>Q319*H319</f>
        <v>0</v>
      </c>
      <c r="S319" s="219">
        <v>0</v>
      </c>
      <c r="T319" s="220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1" t="s">
        <v>224</v>
      </c>
      <c r="AT319" s="221" t="s">
        <v>123</v>
      </c>
      <c r="AU319" s="221" t="s">
        <v>83</v>
      </c>
      <c r="AY319" s="16" t="s">
        <v>121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6" t="s">
        <v>81</v>
      </c>
      <c r="BK319" s="222">
        <f>ROUND(I319*H319,2)</f>
        <v>0</v>
      </c>
      <c r="BL319" s="16" t="s">
        <v>224</v>
      </c>
      <c r="BM319" s="221" t="s">
        <v>573</v>
      </c>
    </row>
    <row r="320" s="2" customFormat="1">
      <c r="A320" s="37"/>
      <c r="B320" s="38"/>
      <c r="C320" s="39"/>
      <c r="D320" s="223" t="s">
        <v>130</v>
      </c>
      <c r="E320" s="39"/>
      <c r="F320" s="224" t="s">
        <v>574</v>
      </c>
      <c r="G320" s="39"/>
      <c r="H320" s="39"/>
      <c r="I320" s="225"/>
      <c r="J320" s="39"/>
      <c r="K320" s="39"/>
      <c r="L320" s="43"/>
      <c r="M320" s="226"/>
      <c r="N320" s="227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130</v>
      </c>
      <c r="AU320" s="16" t="s">
        <v>83</v>
      </c>
    </row>
    <row r="321" s="2" customFormat="1" ht="24.15" customHeight="1">
      <c r="A321" s="37"/>
      <c r="B321" s="38"/>
      <c r="C321" s="251" t="s">
        <v>575</v>
      </c>
      <c r="D321" s="251" t="s">
        <v>210</v>
      </c>
      <c r="E321" s="252" t="s">
        <v>576</v>
      </c>
      <c r="F321" s="253" t="s">
        <v>577</v>
      </c>
      <c r="G321" s="254" t="s">
        <v>158</v>
      </c>
      <c r="H321" s="255">
        <v>86.25</v>
      </c>
      <c r="I321" s="256"/>
      <c r="J321" s="257">
        <f>ROUND(I321*H321,2)</f>
        <v>0</v>
      </c>
      <c r="K321" s="253" t="s">
        <v>127</v>
      </c>
      <c r="L321" s="258"/>
      <c r="M321" s="259" t="s">
        <v>1</v>
      </c>
      <c r="N321" s="260" t="s">
        <v>41</v>
      </c>
      <c r="O321" s="90"/>
      <c r="P321" s="219">
        <f>O321*H321</f>
        <v>0</v>
      </c>
      <c r="Q321" s="219">
        <v>0.00016000000000000001</v>
      </c>
      <c r="R321" s="219">
        <f>Q321*H321</f>
        <v>0.013800000000000002</v>
      </c>
      <c r="S321" s="219">
        <v>0</v>
      </c>
      <c r="T321" s="220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1" t="s">
        <v>319</v>
      </c>
      <c r="AT321" s="221" t="s">
        <v>210</v>
      </c>
      <c r="AU321" s="221" t="s">
        <v>83</v>
      </c>
      <c r="AY321" s="16" t="s">
        <v>121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6" t="s">
        <v>81</v>
      </c>
      <c r="BK321" s="222">
        <f>ROUND(I321*H321,2)</f>
        <v>0</v>
      </c>
      <c r="BL321" s="16" t="s">
        <v>224</v>
      </c>
      <c r="BM321" s="221" t="s">
        <v>578</v>
      </c>
    </row>
    <row r="322" s="13" customFormat="1">
      <c r="A322" s="13"/>
      <c r="B322" s="228"/>
      <c r="C322" s="229"/>
      <c r="D322" s="230" t="s">
        <v>136</v>
      </c>
      <c r="E322" s="229"/>
      <c r="F322" s="232" t="s">
        <v>579</v>
      </c>
      <c r="G322" s="229"/>
      <c r="H322" s="233">
        <v>86.25</v>
      </c>
      <c r="I322" s="234"/>
      <c r="J322" s="229"/>
      <c r="K322" s="229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136</v>
      </c>
      <c r="AU322" s="239" t="s">
        <v>83</v>
      </c>
      <c r="AV322" s="13" t="s">
        <v>83</v>
      </c>
      <c r="AW322" s="13" t="s">
        <v>4</v>
      </c>
      <c r="AX322" s="13" t="s">
        <v>81</v>
      </c>
      <c r="AY322" s="239" t="s">
        <v>121</v>
      </c>
    </row>
    <row r="323" s="2" customFormat="1" ht="24.15" customHeight="1">
      <c r="A323" s="37"/>
      <c r="B323" s="38"/>
      <c r="C323" s="210" t="s">
        <v>580</v>
      </c>
      <c r="D323" s="210" t="s">
        <v>123</v>
      </c>
      <c r="E323" s="211" t="s">
        <v>581</v>
      </c>
      <c r="F323" s="212" t="s">
        <v>582</v>
      </c>
      <c r="G323" s="213" t="s">
        <v>158</v>
      </c>
      <c r="H323" s="214">
        <v>5</v>
      </c>
      <c r="I323" s="215"/>
      <c r="J323" s="216">
        <f>ROUND(I323*H323,2)</f>
        <v>0</v>
      </c>
      <c r="K323" s="212" t="s">
        <v>127</v>
      </c>
      <c r="L323" s="43"/>
      <c r="M323" s="217" t="s">
        <v>1</v>
      </c>
      <c r="N323" s="218" t="s">
        <v>41</v>
      </c>
      <c r="O323" s="90"/>
      <c r="P323" s="219">
        <f>O323*H323</f>
        <v>0</v>
      </c>
      <c r="Q323" s="219">
        <v>0</v>
      </c>
      <c r="R323" s="219">
        <f>Q323*H323</f>
        <v>0</v>
      </c>
      <c r="S323" s="219">
        <v>0.0025999999999999999</v>
      </c>
      <c r="T323" s="220">
        <f>S323*H323</f>
        <v>0.012999999999999999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1" t="s">
        <v>224</v>
      </c>
      <c r="AT323" s="221" t="s">
        <v>123</v>
      </c>
      <c r="AU323" s="221" t="s">
        <v>83</v>
      </c>
      <c r="AY323" s="16" t="s">
        <v>121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6" t="s">
        <v>81</v>
      </c>
      <c r="BK323" s="222">
        <f>ROUND(I323*H323,2)</f>
        <v>0</v>
      </c>
      <c r="BL323" s="16" t="s">
        <v>224</v>
      </c>
      <c r="BM323" s="221" t="s">
        <v>583</v>
      </c>
    </row>
    <row r="324" s="2" customFormat="1">
      <c r="A324" s="37"/>
      <c r="B324" s="38"/>
      <c r="C324" s="39"/>
      <c r="D324" s="223" t="s">
        <v>130</v>
      </c>
      <c r="E324" s="39"/>
      <c r="F324" s="224" t="s">
        <v>584</v>
      </c>
      <c r="G324" s="39"/>
      <c r="H324" s="39"/>
      <c r="I324" s="225"/>
      <c r="J324" s="39"/>
      <c r="K324" s="39"/>
      <c r="L324" s="43"/>
      <c r="M324" s="226"/>
      <c r="N324" s="227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130</v>
      </c>
      <c r="AU324" s="16" t="s">
        <v>83</v>
      </c>
    </row>
    <row r="325" s="2" customFormat="1" ht="21.75" customHeight="1">
      <c r="A325" s="37"/>
      <c r="B325" s="38"/>
      <c r="C325" s="210" t="s">
        <v>585</v>
      </c>
      <c r="D325" s="210" t="s">
        <v>123</v>
      </c>
      <c r="E325" s="211" t="s">
        <v>586</v>
      </c>
      <c r="F325" s="212" t="s">
        <v>587</v>
      </c>
      <c r="G325" s="213" t="s">
        <v>322</v>
      </c>
      <c r="H325" s="214">
        <v>2</v>
      </c>
      <c r="I325" s="215"/>
      <c r="J325" s="216">
        <f>ROUND(I325*H325,2)</f>
        <v>0</v>
      </c>
      <c r="K325" s="212" t="s">
        <v>127</v>
      </c>
      <c r="L325" s="43"/>
      <c r="M325" s="217" t="s">
        <v>1</v>
      </c>
      <c r="N325" s="218" t="s">
        <v>41</v>
      </c>
      <c r="O325" s="90"/>
      <c r="P325" s="219">
        <f>O325*H325</f>
        <v>0</v>
      </c>
      <c r="Q325" s="219">
        <v>0</v>
      </c>
      <c r="R325" s="219">
        <f>Q325*H325</f>
        <v>0</v>
      </c>
      <c r="S325" s="219">
        <v>0</v>
      </c>
      <c r="T325" s="220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1" t="s">
        <v>224</v>
      </c>
      <c r="AT325" s="221" t="s">
        <v>123</v>
      </c>
      <c r="AU325" s="221" t="s">
        <v>83</v>
      </c>
      <c r="AY325" s="16" t="s">
        <v>121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6" t="s">
        <v>81</v>
      </c>
      <c r="BK325" s="222">
        <f>ROUND(I325*H325,2)</f>
        <v>0</v>
      </c>
      <c r="BL325" s="16" t="s">
        <v>224</v>
      </c>
      <c r="BM325" s="221" t="s">
        <v>588</v>
      </c>
    </row>
    <row r="326" s="2" customFormat="1">
      <c r="A326" s="37"/>
      <c r="B326" s="38"/>
      <c r="C326" s="39"/>
      <c r="D326" s="223" t="s">
        <v>130</v>
      </c>
      <c r="E326" s="39"/>
      <c r="F326" s="224" t="s">
        <v>589</v>
      </c>
      <c r="G326" s="39"/>
      <c r="H326" s="39"/>
      <c r="I326" s="225"/>
      <c r="J326" s="39"/>
      <c r="K326" s="39"/>
      <c r="L326" s="43"/>
      <c r="M326" s="226"/>
      <c r="N326" s="227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130</v>
      </c>
      <c r="AU326" s="16" t="s">
        <v>83</v>
      </c>
    </row>
    <row r="327" s="2" customFormat="1" ht="16.5" customHeight="1">
      <c r="A327" s="37"/>
      <c r="B327" s="38"/>
      <c r="C327" s="251" t="s">
        <v>590</v>
      </c>
      <c r="D327" s="251" t="s">
        <v>210</v>
      </c>
      <c r="E327" s="252" t="s">
        <v>591</v>
      </c>
      <c r="F327" s="253" t="s">
        <v>592</v>
      </c>
      <c r="G327" s="254" t="s">
        <v>1</v>
      </c>
      <c r="H327" s="255">
        <v>2</v>
      </c>
      <c r="I327" s="256"/>
      <c r="J327" s="257">
        <f>ROUND(I327*H327,2)</f>
        <v>0</v>
      </c>
      <c r="K327" s="253" t="s">
        <v>1</v>
      </c>
      <c r="L327" s="258"/>
      <c r="M327" s="259" t="s">
        <v>1</v>
      </c>
      <c r="N327" s="260" t="s">
        <v>41</v>
      </c>
      <c r="O327" s="90"/>
      <c r="P327" s="219">
        <f>O327*H327</f>
        <v>0</v>
      </c>
      <c r="Q327" s="219">
        <v>0</v>
      </c>
      <c r="R327" s="219">
        <f>Q327*H327</f>
        <v>0</v>
      </c>
      <c r="S327" s="219">
        <v>0</v>
      </c>
      <c r="T327" s="220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1" t="s">
        <v>319</v>
      </c>
      <c r="AT327" s="221" t="s">
        <v>210</v>
      </c>
      <c r="AU327" s="221" t="s">
        <v>83</v>
      </c>
      <c r="AY327" s="16" t="s">
        <v>121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6" t="s">
        <v>81</v>
      </c>
      <c r="BK327" s="222">
        <f>ROUND(I327*H327,2)</f>
        <v>0</v>
      </c>
      <c r="BL327" s="16" t="s">
        <v>224</v>
      </c>
      <c r="BM327" s="221" t="s">
        <v>593</v>
      </c>
    </row>
    <row r="328" s="2" customFormat="1" ht="24.15" customHeight="1">
      <c r="A328" s="37"/>
      <c r="B328" s="38"/>
      <c r="C328" s="210" t="s">
        <v>594</v>
      </c>
      <c r="D328" s="210" t="s">
        <v>123</v>
      </c>
      <c r="E328" s="211" t="s">
        <v>595</v>
      </c>
      <c r="F328" s="212" t="s">
        <v>596</v>
      </c>
      <c r="G328" s="213" t="s">
        <v>322</v>
      </c>
      <c r="H328" s="214">
        <v>1</v>
      </c>
      <c r="I328" s="215"/>
      <c r="J328" s="216">
        <f>ROUND(I328*H328,2)</f>
        <v>0</v>
      </c>
      <c r="K328" s="212" t="s">
        <v>127</v>
      </c>
      <c r="L328" s="43"/>
      <c r="M328" s="217" t="s">
        <v>1</v>
      </c>
      <c r="N328" s="218" t="s">
        <v>41</v>
      </c>
      <c r="O328" s="90"/>
      <c r="P328" s="219">
        <f>O328*H328</f>
        <v>0</v>
      </c>
      <c r="Q328" s="219">
        <v>0</v>
      </c>
      <c r="R328" s="219">
        <f>Q328*H328</f>
        <v>0</v>
      </c>
      <c r="S328" s="219">
        <v>0.012</v>
      </c>
      <c r="T328" s="220">
        <f>S328*H328</f>
        <v>0.012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1" t="s">
        <v>224</v>
      </c>
      <c r="AT328" s="221" t="s">
        <v>123</v>
      </c>
      <c r="AU328" s="221" t="s">
        <v>83</v>
      </c>
      <c r="AY328" s="16" t="s">
        <v>121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6" t="s">
        <v>81</v>
      </c>
      <c r="BK328" s="222">
        <f>ROUND(I328*H328,2)</f>
        <v>0</v>
      </c>
      <c r="BL328" s="16" t="s">
        <v>224</v>
      </c>
      <c r="BM328" s="221" t="s">
        <v>597</v>
      </c>
    </row>
    <row r="329" s="2" customFormat="1">
      <c r="A329" s="37"/>
      <c r="B329" s="38"/>
      <c r="C329" s="39"/>
      <c r="D329" s="223" t="s">
        <v>130</v>
      </c>
      <c r="E329" s="39"/>
      <c r="F329" s="224" t="s">
        <v>598</v>
      </c>
      <c r="G329" s="39"/>
      <c r="H329" s="39"/>
      <c r="I329" s="225"/>
      <c r="J329" s="39"/>
      <c r="K329" s="39"/>
      <c r="L329" s="43"/>
      <c r="M329" s="226"/>
      <c r="N329" s="227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130</v>
      </c>
      <c r="AU329" s="16" t="s">
        <v>83</v>
      </c>
    </row>
    <row r="330" s="2" customFormat="1" ht="24.15" customHeight="1">
      <c r="A330" s="37"/>
      <c r="B330" s="38"/>
      <c r="C330" s="210" t="s">
        <v>599</v>
      </c>
      <c r="D330" s="210" t="s">
        <v>123</v>
      </c>
      <c r="E330" s="211" t="s">
        <v>600</v>
      </c>
      <c r="F330" s="212" t="s">
        <v>601</v>
      </c>
      <c r="G330" s="213" t="s">
        <v>322</v>
      </c>
      <c r="H330" s="214">
        <v>1</v>
      </c>
      <c r="I330" s="215"/>
      <c r="J330" s="216">
        <f>ROUND(I330*H330,2)</f>
        <v>0</v>
      </c>
      <c r="K330" s="212" t="s">
        <v>127</v>
      </c>
      <c r="L330" s="43"/>
      <c r="M330" s="217" t="s">
        <v>1</v>
      </c>
      <c r="N330" s="218" t="s">
        <v>41</v>
      </c>
      <c r="O330" s="90"/>
      <c r="P330" s="219">
        <f>O330*H330</f>
        <v>0</v>
      </c>
      <c r="Q330" s="219">
        <v>0</v>
      </c>
      <c r="R330" s="219">
        <f>Q330*H330</f>
        <v>0</v>
      </c>
      <c r="S330" s="219">
        <v>0.02</v>
      </c>
      <c r="T330" s="220">
        <f>S330*H330</f>
        <v>0.02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1" t="s">
        <v>224</v>
      </c>
      <c r="AT330" s="221" t="s">
        <v>123</v>
      </c>
      <c r="AU330" s="221" t="s">
        <v>83</v>
      </c>
      <c r="AY330" s="16" t="s">
        <v>121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6" t="s">
        <v>81</v>
      </c>
      <c r="BK330" s="222">
        <f>ROUND(I330*H330,2)</f>
        <v>0</v>
      </c>
      <c r="BL330" s="16" t="s">
        <v>224</v>
      </c>
      <c r="BM330" s="221" t="s">
        <v>602</v>
      </c>
    </row>
    <row r="331" s="2" customFormat="1">
      <c r="A331" s="37"/>
      <c r="B331" s="38"/>
      <c r="C331" s="39"/>
      <c r="D331" s="223" t="s">
        <v>130</v>
      </c>
      <c r="E331" s="39"/>
      <c r="F331" s="224" t="s">
        <v>603</v>
      </c>
      <c r="G331" s="39"/>
      <c r="H331" s="39"/>
      <c r="I331" s="225"/>
      <c r="J331" s="39"/>
      <c r="K331" s="39"/>
      <c r="L331" s="43"/>
      <c r="M331" s="226"/>
      <c r="N331" s="227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130</v>
      </c>
      <c r="AU331" s="16" t="s">
        <v>83</v>
      </c>
    </row>
    <row r="332" s="2" customFormat="1" ht="16.5" customHeight="1">
      <c r="A332" s="37"/>
      <c r="B332" s="38"/>
      <c r="C332" s="210" t="s">
        <v>604</v>
      </c>
      <c r="D332" s="210" t="s">
        <v>123</v>
      </c>
      <c r="E332" s="211" t="s">
        <v>605</v>
      </c>
      <c r="F332" s="212" t="s">
        <v>606</v>
      </c>
      <c r="G332" s="213" t="s">
        <v>322</v>
      </c>
      <c r="H332" s="214">
        <v>1</v>
      </c>
      <c r="I332" s="215"/>
      <c r="J332" s="216">
        <f>ROUND(I332*H332,2)</f>
        <v>0</v>
      </c>
      <c r="K332" s="212" t="s">
        <v>127</v>
      </c>
      <c r="L332" s="43"/>
      <c r="M332" s="217" t="s">
        <v>1</v>
      </c>
      <c r="N332" s="218" t="s">
        <v>41</v>
      </c>
      <c r="O332" s="90"/>
      <c r="P332" s="219">
        <f>O332*H332</f>
        <v>0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1" t="s">
        <v>224</v>
      </c>
      <c r="AT332" s="221" t="s">
        <v>123</v>
      </c>
      <c r="AU332" s="221" t="s">
        <v>83</v>
      </c>
      <c r="AY332" s="16" t="s">
        <v>121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6" t="s">
        <v>81</v>
      </c>
      <c r="BK332" s="222">
        <f>ROUND(I332*H332,2)</f>
        <v>0</v>
      </c>
      <c r="BL332" s="16" t="s">
        <v>224</v>
      </c>
      <c r="BM332" s="221" t="s">
        <v>607</v>
      </c>
    </row>
    <row r="333" s="2" customFormat="1">
      <c r="A333" s="37"/>
      <c r="B333" s="38"/>
      <c r="C333" s="39"/>
      <c r="D333" s="223" t="s">
        <v>130</v>
      </c>
      <c r="E333" s="39"/>
      <c r="F333" s="224" t="s">
        <v>608</v>
      </c>
      <c r="G333" s="39"/>
      <c r="H333" s="39"/>
      <c r="I333" s="225"/>
      <c r="J333" s="39"/>
      <c r="K333" s="39"/>
      <c r="L333" s="43"/>
      <c r="M333" s="226"/>
      <c r="N333" s="227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130</v>
      </c>
      <c r="AU333" s="16" t="s">
        <v>83</v>
      </c>
    </row>
    <row r="334" s="2" customFormat="1" ht="16.5" customHeight="1">
      <c r="A334" s="37"/>
      <c r="B334" s="38"/>
      <c r="C334" s="251" t="s">
        <v>609</v>
      </c>
      <c r="D334" s="251" t="s">
        <v>210</v>
      </c>
      <c r="E334" s="252" t="s">
        <v>610</v>
      </c>
      <c r="F334" s="253" t="s">
        <v>611</v>
      </c>
      <c r="G334" s="254" t="s">
        <v>350</v>
      </c>
      <c r="H334" s="255">
        <v>1</v>
      </c>
      <c r="I334" s="256"/>
      <c r="J334" s="257">
        <f>ROUND(I334*H334,2)</f>
        <v>0</v>
      </c>
      <c r="K334" s="253" t="s">
        <v>1</v>
      </c>
      <c r="L334" s="258"/>
      <c r="M334" s="259" t="s">
        <v>1</v>
      </c>
      <c r="N334" s="260" t="s">
        <v>41</v>
      </c>
      <c r="O334" s="90"/>
      <c r="P334" s="219">
        <f>O334*H334</f>
        <v>0</v>
      </c>
      <c r="Q334" s="219">
        <v>0</v>
      </c>
      <c r="R334" s="219">
        <f>Q334*H334</f>
        <v>0</v>
      </c>
      <c r="S334" s="219">
        <v>0</v>
      </c>
      <c r="T334" s="220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1" t="s">
        <v>319</v>
      </c>
      <c r="AT334" s="221" t="s">
        <v>210</v>
      </c>
      <c r="AU334" s="221" t="s">
        <v>83</v>
      </c>
      <c r="AY334" s="16" t="s">
        <v>121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6" t="s">
        <v>81</v>
      </c>
      <c r="BK334" s="222">
        <f>ROUND(I334*H334,2)</f>
        <v>0</v>
      </c>
      <c r="BL334" s="16" t="s">
        <v>224</v>
      </c>
      <c r="BM334" s="221" t="s">
        <v>612</v>
      </c>
    </row>
    <row r="335" s="2" customFormat="1" ht="16.5" customHeight="1">
      <c r="A335" s="37"/>
      <c r="B335" s="38"/>
      <c r="C335" s="251" t="s">
        <v>613</v>
      </c>
      <c r="D335" s="251" t="s">
        <v>210</v>
      </c>
      <c r="E335" s="252" t="s">
        <v>614</v>
      </c>
      <c r="F335" s="253" t="s">
        <v>615</v>
      </c>
      <c r="G335" s="254" t="s">
        <v>350</v>
      </c>
      <c r="H335" s="255">
        <v>1</v>
      </c>
      <c r="I335" s="256"/>
      <c r="J335" s="257">
        <f>ROUND(I335*H335,2)</f>
        <v>0</v>
      </c>
      <c r="K335" s="253" t="s">
        <v>1</v>
      </c>
      <c r="L335" s="258"/>
      <c r="M335" s="259" t="s">
        <v>1</v>
      </c>
      <c r="N335" s="260" t="s">
        <v>41</v>
      </c>
      <c r="O335" s="90"/>
      <c r="P335" s="219">
        <f>O335*H335</f>
        <v>0</v>
      </c>
      <c r="Q335" s="219">
        <v>0</v>
      </c>
      <c r="R335" s="219">
        <f>Q335*H335</f>
        <v>0</v>
      </c>
      <c r="S335" s="219">
        <v>0</v>
      </c>
      <c r="T335" s="220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1" t="s">
        <v>319</v>
      </c>
      <c r="AT335" s="221" t="s">
        <v>210</v>
      </c>
      <c r="AU335" s="221" t="s">
        <v>83</v>
      </c>
      <c r="AY335" s="16" t="s">
        <v>121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6" t="s">
        <v>81</v>
      </c>
      <c r="BK335" s="222">
        <f>ROUND(I335*H335,2)</f>
        <v>0</v>
      </c>
      <c r="BL335" s="16" t="s">
        <v>224</v>
      </c>
      <c r="BM335" s="221" t="s">
        <v>616</v>
      </c>
    </row>
    <row r="336" s="2" customFormat="1" ht="24.15" customHeight="1">
      <c r="A336" s="37"/>
      <c r="B336" s="38"/>
      <c r="C336" s="210" t="s">
        <v>617</v>
      </c>
      <c r="D336" s="210" t="s">
        <v>123</v>
      </c>
      <c r="E336" s="211" t="s">
        <v>618</v>
      </c>
      <c r="F336" s="212" t="s">
        <v>619</v>
      </c>
      <c r="G336" s="213" t="s">
        <v>322</v>
      </c>
      <c r="H336" s="214">
        <v>2</v>
      </c>
      <c r="I336" s="215"/>
      <c r="J336" s="216">
        <f>ROUND(I336*H336,2)</f>
        <v>0</v>
      </c>
      <c r="K336" s="212" t="s">
        <v>127</v>
      </c>
      <c r="L336" s="43"/>
      <c r="M336" s="217" t="s">
        <v>1</v>
      </c>
      <c r="N336" s="218" t="s">
        <v>41</v>
      </c>
      <c r="O336" s="90"/>
      <c r="P336" s="219">
        <f>O336*H336</f>
        <v>0</v>
      </c>
      <c r="Q336" s="219">
        <v>0</v>
      </c>
      <c r="R336" s="219">
        <f>Q336*H336</f>
        <v>0</v>
      </c>
      <c r="S336" s="219">
        <v>0</v>
      </c>
      <c r="T336" s="220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1" t="s">
        <v>224</v>
      </c>
      <c r="AT336" s="221" t="s">
        <v>123</v>
      </c>
      <c r="AU336" s="221" t="s">
        <v>83</v>
      </c>
      <c r="AY336" s="16" t="s">
        <v>121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6" t="s">
        <v>81</v>
      </c>
      <c r="BK336" s="222">
        <f>ROUND(I336*H336,2)</f>
        <v>0</v>
      </c>
      <c r="BL336" s="16" t="s">
        <v>224</v>
      </c>
      <c r="BM336" s="221" t="s">
        <v>620</v>
      </c>
    </row>
    <row r="337" s="2" customFormat="1">
      <c r="A337" s="37"/>
      <c r="B337" s="38"/>
      <c r="C337" s="39"/>
      <c r="D337" s="223" t="s">
        <v>130</v>
      </c>
      <c r="E337" s="39"/>
      <c r="F337" s="224" t="s">
        <v>621</v>
      </c>
      <c r="G337" s="39"/>
      <c r="H337" s="39"/>
      <c r="I337" s="225"/>
      <c r="J337" s="39"/>
      <c r="K337" s="39"/>
      <c r="L337" s="43"/>
      <c r="M337" s="226"/>
      <c r="N337" s="227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130</v>
      </c>
      <c r="AU337" s="16" t="s">
        <v>83</v>
      </c>
    </row>
    <row r="338" s="2" customFormat="1" ht="24.15" customHeight="1">
      <c r="A338" s="37"/>
      <c r="B338" s="38"/>
      <c r="C338" s="210" t="s">
        <v>622</v>
      </c>
      <c r="D338" s="210" t="s">
        <v>123</v>
      </c>
      <c r="E338" s="211" t="s">
        <v>623</v>
      </c>
      <c r="F338" s="212" t="s">
        <v>624</v>
      </c>
      <c r="G338" s="213" t="s">
        <v>213</v>
      </c>
      <c r="H338" s="214">
        <v>0.11700000000000001</v>
      </c>
      <c r="I338" s="215"/>
      <c r="J338" s="216">
        <f>ROUND(I338*H338,2)</f>
        <v>0</v>
      </c>
      <c r="K338" s="212" t="s">
        <v>127</v>
      </c>
      <c r="L338" s="43"/>
      <c r="M338" s="217" t="s">
        <v>1</v>
      </c>
      <c r="N338" s="218" t="s">
        <v>41</v>
      </c>
      <c r="O338" s="90"/>
      <c r="P338" s="219">
        <f>O338*H338</f>
        <v>0</v>
      </c>
      <c r="Q338" s="219">
        <v>0</v>
      </c>
      <c r="R338" s="219">
        <f>Q338*H338</f>
        <v>0</v>
      </c>
      <c r="S338" s="219">
        <v>0</v>
      </c>
      <c r="T338" s="220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1" t="s">
        <v>224</v>
      </c>
      <c r="AT338" s="221" t="s">
        <v>123</v>
      </c>
      <c r="AU338" s="221" t="s">
        <v>83</v>
      </c>
      <c r="AY338" s="16" t="s">
        <v>121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6" t="s">
        <v>81</v>
      </c>
      <c r="BK338" s="222">
        <f>ROUND(I338*H338,2)</f>
        <v>0</v>
      </c>
      <c r="BL338" s="16" t="s">
        <v>224</v>
      </c>
      <c r="BM338" s="221" t="s">
        <v>625</v>
      </c>
    </row>
    <row r="339" s="2" customFormat="1">
      <c r="A339" s="37"/>
      <c r="B339" s="38"/>
      <c r="C339" s="39"/>
      <c r="D339" s="223" t="s">
        <v>130</v>
      </c>
      <c r="E339" s="39"/>
      <c r="F339" s="224" t="s">
        <v>626</v>
      </c>
      <c r="G339" s="39"/>
      <c r="H339" s="39"/>
      <c r="I339" s="225"/>
      <c r="J339" s="39"/>
      <c r="K339" s="39"/>
      <c r="L339" s="43"/>
      <c r="M339" s="226"/>
      <c r="N339" s="227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130</v>
      </c>
      <c r="AU339" s="16" t="s">
        <v>83</v>
      </c>
    </row>
    <row r="340" s="12" customFormat="1" ht="25.92" customHeight="1">
      <c r="A340" s="12"/>
      <c r="B340" s="194"/>
      <c r="C340" s="195"/>
      <c r="D340" s="196" t="s">
        <v>75</v>
      </c>
      <c r="E340" s="197" t="s">
        <v>210</v>
      </c>
      <c r="F340" s="197" t="s">
        <v>627</v>
      </c>
      <c r="G340" s="195"/>
      <c r="H340" s="195"/>
      <c r="I340" s="198"/>
      <c r="J340" s="199">
        <f>BK340</f>
        <v>0</v>
      </c>
      <c r="K340" s="195"/>
      <c r="L340" s="200"/>
      <c r="M340" s="201"/>
      <c r="N340" s="202"/>
      <c r="O340" s="202"/>
      <c r="P340" s="203">
        <f>P341</f>
        <v>0</v>
      </c>
      <c r="Q340" s="202"/>
      <c r="R340" s="203">
        <f>R341</f>
        <v>0.025999999999999999</v>
      </c>
      <c r="S340" s="202"/>
      <c r="T340" s="204">
        <f>T341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5" t="s">
        <v>138</v>
      </c>
      <c r="AT340" s="206" t="s">
        <v>75</v>
      </c>
      <c r="AU340" s="206" t="s">
        <v>76</v>
      </c>
      <c r="AY340" s="205" t="s">
        <v>121</v>
      </c>
      <c r="BK340" s="207">
        <f>BK341</f>
        <v>0</v>
      </c>
    </row>
    <row r="341" s="12" customFormat="1" ht="22.8" customHeight="1">
      <c r="A341" s="12"/>
      <c r="B341" s="194"/>
      <c r="C341" s="195"/>
      <c r="D341" s="196" t="s">
        <v>75</v>
      </c>
      <c r="E341" s="208" t="s">
        <v>628</v>
      </c>
      <c r="F341" s="208" t="s">
        <v>629</v>
      </c>
      <c r="G341" s="195"/>
      <c r="H341" s="195"/>
      <c r="I341" s="198"/>
      <c r="J341" s="209">
        <f>BK341</f>
        <v>0</v>
      </c>
      <c r="K341" s="195"/>
      <c r="L341" s="200"/>
      <c r="M341" s="201"/>
      <c r="N341" s="202"/>
      <c r="O341" s="202"/>
      <c r="P341" s="203">
        <f>SUM(P342:P346)</f>
        <v>0</v>
      </c>
      <c r="Q341" s="202"/>
      <c r="R341" s="203">
        <f>SUM(R342:R346)</f>
        <v>0.025999999999999999</v>
      </c>
      <c r="S341" s="202"/>
      <c r="T341" s="204">
        <f>SUM(T342:T346)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5" t="s">
        <v>138</v>
      </c>
      <c r="AT341" s="206" t="s">
        <v>75</v>
      </c>
      <c r="AU341" s="206" t="s">
        <v>81</v>
      </c>
      <c r="AY341" s="205" t="s">
        <v>121</v>
      </c>
      <c r="BK341" s="207">
        <f>SUM(BK342:BK346)</f>
        <v>0</v>
      </c>
    </row>
    <row r="342" s="2" customFormat="1" ht="16.5" customHeight="1">
      <c r="A342" s="37"/>
      <c r="B342" s="38"/>
      <c r="C342" s="210" t="s">
        <v>630</v>
      </c>
      <c r="D342" s="210" t="s">
        <v>123</v>
      </c>
      <c r="E342" s="211" t="s">
        <v>631</v>
      </c>
      <c r="F342" s="212" t="s">
        <v>632</v>
      </c>
      <c r="G342" s="213" t="s">
        <v>158</v>
      </c>
      <c r="H342" s="214">
        <v>9</v>
      </c>
      <c r="I342" s="215"/>
      <c r="J342" s="216">
        <f>ROUND(I342*H342,2)</f>
        <v>0</v>
      </c>
      <c r="K342" s="212" t="s">
        <v>1</v>
      </c>
      <c r="L342" s="43"/>
      <c r="M342" s="217" t="s">
        <v>1</v>
      </c>
      <c r="N342" s="218" t="s">
        <v>41</v>
      </c>
      <c r="O342" s="90"/>
      <c r="P342" s="219">
        <f>O342*H342</f>
        <v>0</v>
      </c>
      <c r="Q342" s="219">
        <v>0</v>
      </c>
      <c r="R342" s="219">
        <f>Q342*H342</f>
        <v>0</v>
      </c>
      <c r="S342" s="219">
        <v>0</v>
      </c>
      <c r="T342" s="220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1" t="s">
        <v>486</v>
      </c>
      <c r="AT342" s="221" t="s">
        <v>123</v>
      </c>
      <c r="AU342" s="221" t="s">
        <v>83</v>
      </c>
      <c r="AY342" s="16" t="s">
        <v>121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6" t="s">
        <v>81</v>
      </c>
      <c r="BK342" s="222">
        <f>ROUND(I342*H342,2)</f>
        <v>0</v>
      </c>
      <c r="BL342" s="16" t="s">
        <v>486</v>
      </c>
      <c r="BM342" s="221" t="s">
        <v>633</v>
      </c>
    </row>
    <row r="343" s="2" customFormat="1" ht="21.75" customHeight="1">
      <c r="A343" s="37"/>
      <c r="B343" s="38"/>
      <c r="C343" s="210" t="s">
        <v>634</v>
      </c>
      <c r="D343" s="210" t="s">
        <v>123</v>
      </c>
      <c r="E343" s="211" t="s">
        <v>635</v>
      </c>
      <c r="F343" s="212" t="s">
        <v>636</v>
      </c>
      <c r="G343" s="213" t="s">
        <v>158</v>
      </c>
      <c r="H343" s="214">
        <v>4</v>
      </c>
      <c r="I343" s="215"/>
      <c r="J343" s="216">
        <f>ROUND(I343*H343,2)</f>
        <v>0</v>
      </c>
      <c r="K343" s="212" t="s">
        <v>1</v>
      </c>
      <c r="L343" s="43"/>
      <c r="M343" s="217" t="s">
        <v>1</v>
      </c>
      <c r="N343" s="218" t="s">
        <v>41</v>
      </c>
      <c r="O343" s="90"/>
      <c r="P343" s="219">
        <f>O343*H343</f>
        <v>0</v>
      </c>
      <c r="Q343" s="219">
        <v>0</v>
      </c>
      <c r="R343" s="219">
        <f>Q343*H343</f>
        <v>0</v>
      </c>
      <c r="S343" s="219">
        <v>0</v>
      </c>
      <c r="T343" s="220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1" t="s">
        <v>486</v>
      </c>
      <c r="AT343" s="221" t="s">
        <v>123</v>
      </c>
      <c r="AU343" s="221" t="s">
        <v>83</v>
      </c>
      <c r="AY343" s="16" t="s">
        <v>121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6" t="s">
        <v>81</v>
      </c>
      <c r="BK343" s="222">
        <f>ROUND(I343*H343,2)</f>
        <v>0</v>
      </c>
      <c r="BL343" s="16" t="s">
        <v>486</v>
      </c>
      <c r="BM343" s="221" t="s">
        <v>637</v>
      </c>
    </row>
    <row r="344" s="2" customFormat="1" ht="16.5" customHeight="1">
      <c r="A344" s="37"/>
      <c r="B344" s="38"/>
      <c r="C344" s="210" t="s">
        <v>638</v>
      </c>
      <c r="D344" s="210" t="s">
        <v>123</v>
      </c>
      <c r="E344" s="211" t="s">
        <v>639</v>
      </c>
      <c r="F344" s="212" t="s">
        <v>640</v>
      </c>
      <c r="G344" s="213" t="s">
        <v>158</v>
      </c>
      <c r="H344" s="214">
        <v>100</v>
      </c>
      <c r="I344" s="215"/>
      <c r="J344" s="216">
        <f>ROUND(I344*H344,2)</f>
        <v>0</v>
      </c>
      <c r="K344" s="212" t="s">
        <v>127</v>
      </c>
      <c r="L344" s="43"/>
      <c r="M344" s="217" t="s">
        <v>1</v>
      </c>
      <c r="N344" s="218" t="s">
        <v>41</v>
      </c>
      <c r="O344" s="90"/>
      <c r="P344" s="219">
        <f>O344*H344</f>
        <v>0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1" t="s">
        <v>486</v>
      </c>
      <c r="AT344" s="221" t="s">
        <v>123</v>
      </c>
      <c r="AU344" s="221" t="s">
        <v>83</v>
      </c>
      <c r="AY344" s="16" t="s">
        <v>121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6" t="s">
        <v>81</v>
      </c>
      <c r="BK344" s="222">
        <f>ROUND(I344*H344,2)</f>
        <v>0</v>
      </c>
      <c r="BL344" s="16" t="s">
        <v>486</v>
      </c>
      <c r="BM344" s="221" t="s">
        <v>641</v>
      </c>
    </row>
    <row r="345" s="2" customFormat="1">
      <c r="A345" s="37"/>
      <c r="B345" s="38"/>
      <c r="C345" s="39"/>
      <c r="D345" s="223" t="s">
        <v>130</v>
      </c>
      <c r="E345" s="39"/>
      <c r="F345" s="224" t="s">
        <v>642</v>
      </c>
      <c r="G345" s="39"/>
      <c r="H345" s="39"/>
      <c r="I345" s="225"/>
      <c r="J345" s="39"/>
      <c r="K345" s="39"/>
      <c r="L345" s="43"/>
      <c r="M345" s="226"/>
      <c r="N345" s="227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130</v>
      </c>
      <c r="AU345" s="16" t="s">
        <v>83</v>
      </c>
    </row>
    <row r="346" s="2" customFormat="1" ht="24.15" customHeight="1">
      <c r="A346" s="37"/>
      <c r="B346" s="38"/>
      <c r="C346" s="251" t="s">
        <v>643</v>
      </c>
      <c r="D346" s="251" t="s">
        <v>210</v>
      </c>
      <c r="E346" s="252" t="s">
        <v>644</v>
      </c>
      <c r="F346" s="253" t="s">
        <v>645</v>
      </c>
      <c r="G346" s="254" t="s">
        <v>158</v>
      </c>
      <c r="H346" s="255">
        <v>100</v>
      </c>
      <c r="I346" s="256"/>
      <c r="J346" s="257">
        <f>ROUND(I346*H346,2)</f>
        <v>0</v>
      </c>
      <c r="K346" s="253" t="s">
        <v>127</v>
      </c>
      <c r="L346" s="258"/>
      <c r="M346" s="259" t="s">
        <v>1</v>
      </c>
      <c r="N346" s="260" t="s">
        <v>41</v>
      </c>
      <c r="O346" s="90"/>
      <c r="P346" s="219">
        <f>O346*H346</f>
        <v>0</v>
      </c>
      <c r="Q346" s="219">
        <v>0.00025999999999999998</v>
      </c>
      <c r="R346" s="219">
        <f>Q346*H346</f>
        <v>0.025999999999999999</v>
      </c>
      <c r="S346" s="219">
        <v>0</v>
      </c>
      <c r="T346" s="220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1" t="s">
        <v>646</v>
      </c>
      <c r="AT346" s="221" t="s">
        <v>210</v>
      </c>
      <c r="AU346" s="221" t="s">
        <v>83</v>
      </c>
      <c r="AY346" s="16" t="s">
        <v>121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6" t="s">
        <v>81</v>
      </c>
      <c r="BK346" s="222">
        <f>ROUND(I346*H346,2)</f>
        <v>0</v>
      </c>
      <c r="BL346" s="16" t="s">
        <v>646</v>
      </c>
      <c r="BM346" s="221" t="s">
        <v>647</v>
      </c>
    </row>
    <row r="347" s="12" customFormat="1" ht="25.92" customHeight="1">
      <c r="A347" s="12"/>
      <c r="B347" s="194"/>
      <c r="C347" s="195"/>
      <c r="D347" s="196" t="s">
        <v>75</v>
      </c>
      <c r="E347" s="197" t="s">
        <v>648</v>
      </c>
      <c r="F347" s="197" t="s">
        <v>649</v>
      </c>
      <c r="G347" s="195"/>
      <c r="H347" s="195"/>
      <c r="I347" s="198"/>
      <c r="J347" s="199">
        <f>BK347</f>
        <v>0</v>
      </c>
      <c r="K347" s="195"/>
      <c r="L347" s="200"/>
      <c r="M347" s="201"/>
      <c r="N347" s="202"/>
      <c r="O347" s="202"/>
      <c r="P347" s="203">
        <f>P348</f>
        <v>0</v>
      </c>
      <c r="Q347" s="202"/>
      <c r="R347" s="203">
        <f>R348</f>
        <v>0</v>
      </c>
      <c r="S347" s="202"/>
      <c r="T347" s="204">
        <f>T348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5" t="s">
        <v>149</v>
      </c>
      <c r="AT347" s="206" t="s">
        <v>75</v>
      </c>
      <c r="AU347" s="206" t="s">
        <v>76</v>
      </c>
      <c r="AY347" s="205" t="s">
        <v>121</v>
      </c>
      <c r="BK347" s="207">
        <f>BK348</f>
        <v>0</v>
      </c>
    </row>
    <row r="348" s="12" customFormat="1" ht="22.8" customHeight="1">
      <c r="A348" s="12"/>
      <c r="B348" s="194"/>
      <c r="C348" s="195"/>
      <c r="D348" s="196" t="s">
        <v>75</v>
      </c>
      <c r="E348" s="208" t="s">
        <v>650</v>
      </c>
      <c r="F348" s="208" t="s">
        <v>651</v>
      </c>
      <c r="G348" s="195"/>
      <c r="H348" s="195"/>
      <c r="I348" s="198"/>
      <c r="J348" s="209">
        <f>BK348</f>
        <v>0</v>
      </c>
      <c r="K348" s="195"/>
      <c r="L348" s="200"/>
      <c r="M348" s="201"/>
      <c r="N348" s="202"/>
      <c r="O348" s="202"/>
      <c r="P348" s="203">
        <f>SUM(P349:P360)</f>
        <v>0</v>
      </c>
      <c r="Q348" s="202"/>
      <c r="R348" s="203">
        <f>SUM(R349:R360)</f>
        <v>0</v>
      </c>
      <c r="S348" s="202"/>
      <c r="T348" s="204">
        <f>SUM(T349:T360)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5" t="s">
        <v>149</v>
      </c>
      <c r="AT348" s="206" t="s">
        <v>75</v>
      </c>
      <c r="AU348" s="206" t="s">
        <v>81</v>
      </c>
      <c r="AY348" s="205" t="s">
        <v>121</v>
      </c>
      <c r="BK348" s="207">
        <f>SUM(BK349:BK360)</f>
        <v>0</v>
      </c>
    </row>
    <row r="349" s="2" customFormat="1" ht="16.5" customHeight="1">
      <c r="A349" s="37"/>
      <c r="B349" s="38"/>
      <c r="C349" s="210" t="s">
        <v>652</v>
      </c>
      <c r="D349" s="210" t="s">
        <v>123</v>
      </c>
      <c r="E349" s="211" t="s">
        <v>653</v>
      </c>
      <c r="F349" s="212" t="s">
        <v>654</v>
      </c>
      <c r="G349" s="213" t="s">
        <v>655</v>
      </c>
      <c r="H349" s="214">
        <v>1</v>
      </c>
      <c r="I349" s="215"/>
      <c r="J349" s="216">
        <f>ROUND(I349*H349,2)</f>
        <v>0</v>
      </c>
      <c r="K349" s="212" t="s">
        <v>127</v>
      </c>
      <c r="L349" s="43"/>
      <c r="M349" s="217" t="s">
        <v>1</v>
      </c>
      <c r="N349" s="218" t="s">
        <v>41</v>
      </c>
      <c r="O349" s="90"/>
      <c r="P349" s="219">
        <f>O349*H349</f>
        <v>0</v>
      </c>
      <c r="Q349" s="219">
        <v>0</v>
      </c>
      <c r="R349" s="219">
        <f>Q349*H349</f>
        <v>0</v>
      </c>
      <c r="S349" s="219">
        <v>0</v>
      </c>
      <c r="T349" s="220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1" t="s">
        <v>656</v>
      </c>
      <c r="AT349" s="221" t="s">
        <v>123</v>
      </c>
      <c r="AU349" s="221" t="s">
        <v>83</v>
      </c>
      <c r="AY349" s="16" t="s">
        <v>121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6" t="s">
        <v>81</v>
      </c>
      <c r="BK349" s="222">
        <f>ROUND(I349*H349,2)</f>
        <v>0</v>
      </c>
      <c r="BL349" s="16" t="s">
        <v>656</v>
      </c>
      <c r="BM349" s="221" t="s">
        <v>657</v>
      </c>
    </row>
    <row r="350" s="2" customFormat="1">
      <c r="A350" s="37"/>
      <c r="B350" s="38"/>
      <c r="C350" s="39"/>
      <c r="D350" s="223" t="s">
        <v>130</v>
      </c>
      <c r="E350" s="39"/>
      <c r="F350" s="224" t="s">
        <v>658</v>
      </c>
      <c r="G350" s="39"/>
      <c r="H350" s="39"/>
      <c r="I350" s="225"/>
      <c r="J350" s="39"/>
      <c r="K350" s="39"/>
      <c r="L350" s="43"/>
      <c r="M350" s="226"/>
      <c r="N350" s="227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130</v>
      </c>
      <c r="AU350" s="16" t="s">
        <v>83</v>
      </c>
    </row>
    <row r="351" s="2" customFormat="1" ht="16.5" customHeight="1">
      <c r="A351" s="37"/>
      <c r="B351" s="38"/>
      <c r="C351" s="210" t="s">
        <v>659</v>
      </c>
      <c r="D351" s="210" t="s">
        <v>123</v>
      </c>
      <c r="E351" s="211" t="s">
        <v>660</v>
      </c>
      <c r="F351" s="212" t="s">
        <v>661</v>
      </c>
      <c r="G351" s="213" t="s">
        <v>655</v>
      </c>
      <c r="H351" s="214">
        <v>1</v>
      </c>
      <c r="I351" s="215"/>
      <c r="J351" s="216">
        <f>ROUND(I351*H351,2)</f>
        <v>0</v>
      </c>
      <c r="K351" s="212" t="s">
        <v>127</v>
      </c>
      <c r="L351" s="43"/>
      <c r="M351" s="217" t="s">
        <v>1</v>
      </c>
      <c r="N351" s="218" t="s">
        <v>41</v>
      </c>
      <c r="O351" s="90"/>
      <c r="P351" s="219">
        <f>O351*H351</f>
        <v>0</v>
      </c>
      <c r="Q351" s="219">
        <v>0</v>
      </c>
      <c r="R351" s="219">
        <f>Q351*H351</f>
        <v>0</v>
      </c>
      <c r="S351" s="219">
        <v>0</v>
      </c>
      <c r="T351" s="220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1" t="s">
        <v>656</v>
      </c>
      <c r="AT351" s="221" t="s">
        <v>123</v>
      </c>
      <c r="AU351" s="221" t="s">
        <v>83</v>
      </c>
      <c r="AY351" s="16" t="s">
        <v>121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6" t="s">
        <v>81</v>
      </c>
      <c r="BK351" s="222">
        <f>ROUND(I351*H351,2)</f>
        <v>0</v>
      </c>
      <c r="BL351" s="16" t="s">
        <v>656</v>
      </c>
      <c r="BM351" s="221" t="s">
        <v>662</v>
      </c>
    </row>
    <row r="352" s="2" customFormat="1">
      <c r="A352" s="37"/>
      <c r="B352" s="38"/>
      <c r="C352" s="39"/>
      <c r="D352" s="223" t="s">
        <v>130</v>
      </c>
      <c r="E352" s="39"/>
      <c r="F352" s="224" t="s">
        <v>663</v>
      </c>
      <c r="G352" s="39"/>
      <c r="H352" s="39"/>
      <c r="I352" s="225"/>
      <c r="J352" s="39"/>
      <c r="K352" s="39"/>
      <c r="L352" s="43"/>
      <c r="M352" s="226"/>
      <c r="N352" s="227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130</v>
      </c>
      <c r="AU352" s="16" t="s">
        <v>83</v>
      </c>
    </row>
    <row r="353" s="2" customFormat="1" ht="16.5" customHeight="1">
      <c r="A353" s="37"/>
      <c r="B353" s="38"/>
      <c r="C353" s="210" t="s">
        <v>664</v>
      </c>
      <c r="D353" s="210" t="s">
        <v>123</v>
      </c>
      <c r="E353" s="211" t="s">
        <v>665</v>
      </c>
      <c r="F353" s="212" t="s">
        <v>666</v>
      </c>
      <c r="G353" s="213" t="s">
        <v>655</v>
      </c>
      <c r="H353" s="214">
        <v>1</v>
      </c>
      <c r="I353" s="215"/>
      <c r="J353" s="216">
        <f>ROUND(I353*H353,2)</f>
        <v>0</v>
      </c>
      <c r="K353" s="212" t="s">
        <v>127</v>
      </c>
      <c r="L353" s="43"/>
      <c r="M353" s="217" t="s">
        <v>1</v>
      </c>
      <c r="N353" s="218" t="s">
        <v>41</v>
      </c>
      <c r="O353" s="90"/>
      <c r="P353" s="219">
        <f>O353*H353</f>
        <v>0</v>
      </c>
      <c r="Q353" s="219">
        <v>0</v>
      </c>
      <c r="R353" s="219">
        <f>Q353*H353</f>
        <v>0</v>
      </c>
      <c r="S353" s="219">
        <v>0</v>
      </c>
      <c r="T353" s="220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1" t="s">
        <v>656</v>
      </c>
      <c r="AT353" s="221" t="s">
        <v>123</v>
      </c>
      <c r="AU353" s="221" t="s">
        <v>83</v>
      </c>
      <c r="AY353" s="16" t="s">
        <v>121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6" t="s">
        <v>81</v>
      </c>
      <c r="BK353" s="222">
        <f>ROUND(I353*H353,2)</f>
        <v>0</v>
      </c>
      <c r="BL353" s="16" t="s">
        <v>656</v>
      </c>
      <c r="BM353" s="221" t="s">
        <v>667</v>
      </c>
    </row>
    <row r="354" s="2" customFormat="1">
      <c r="A354" s="37"/>
      <c r="B354" s="38"/>
      <c r="C354" s="39"/>
      <c r="D354" s="223" t="s">
        <v>130</v>
      </c>
      <c r="E354" s="39"/>
      <c r="F354" s="224" t="s">
        <v>668</v>
      </c>
      <c r="G354" s="39"/>
      <c r="H354" s="39"/>
      <c r="I354" s="225"/>
      <c r="J354" s="39"/>
      <c r="K354" s="39"/>
      <c r="L354" s="43"/>
      <c r="M354" s="226"/>
      <c r="N354" s="227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130</v>
      </c>
      <c r="AU354" s="16" t="s">
        <v>83</v>
      </c>
    </row>
    <row r="355" s="2" customFormat="1" ht="16.5" customHeight="1">
      <c r="A355" s="37"/>
      <c r="B355" s="38"/>
      <c r="C355" s="210" t="s">
        <v>669</v>
      </c>
      <c r="D355" s="210" t="s">
        <v>123</v>
      </c>
      <c r="E355" s="211" t="s">
        <v>670</v>
      </c>
      <c r="F355" s="212" t="s">
        <v>671</v>
      </c>
      <c r="G355" s="213" t="s">
        <v>655</v>
      </c>
      <c r="H355" s="214">
        <v>1</v>
      </c>
      <c r="I355" s="215"/>
      <c r="J355" s="216">
        <f>ROUND(I355*H355,2)</f>
        <v>0</v>
      </c>
      <c r="K355" s="212" t="s">
        <v>127</v>
      </c>
      <c r="L355" s="43"/>
      <c r="M355" s="217" t="s">
        <v>1</v>
      </c>
      <c r="N355" s="218" t="s">
        <v>41</v>
      </c>
      <c r="O355" s="90"/>
      <c r="P355" s="219">
        <f>O355*H355</f>
        <v>0</v>
      </c>
      <c r="Q355" s="219">
        <v>0</v>
      </c>
      <c r="R355" s="219">
        <f>Q355*H355</f>
        <v>0</v>
      </c>
      <c r="S355" s="219">
        <v>0</v>
      </c>
      <c r="T355" s="220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1" t="s">
        <v>656</v>
      </c>
      <c r="AT355" s="221" t="s">
        <v>123</v>
      </c>
      <c r="AU355" s="221" t="s">
        <v>83</v>
      </c>
      <c r="AY355" s="16" t="s">
        <v>121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6" t="s">
        <v>81</v>
      </c>
      <c r="BK355" s="222">
        <f>ROUND(I355*H355,2)</f>
        <v>0</v>
      </c>
      <c r="BL355" s="16" t="s">
        <v>656</v>
      </c>
      <c r="BM355" s="221" t="s">
        <v>672</v>
      </c>
    </row>
    <row r="356" s="2" customFormat="1">
      <c r="A356" s="37"/>
      <c r="B356" s="38"/>
      <c r="C356" s="39"/>
      <c r="D356" s="223" t="s">
        <v>130</v>
      </c>
      <c r="E356" s="39"/>
      <c r="F356" s="224" t="s">
        <v>673</v>
      </c>
      <c r="G356" s="39"/>
      <c r="H356" s="39"/>
      <c r="I356" s="225"/>
      <c r="J356" s="39"/>
      <c r="K356" s="39"/>
      <c r="L356" s="43"/>
      <c r="M356" s="226"/>
      <c r="N356" s="227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130</v>
      </c>
      <c r="AU356" s="16" t="s">
        <v>83</v>
      </c>
    </row>
    <row r="357" s="2" customFormat="1" ht="16.5" customHeight="1">
      <c r="A357" s="37"/>
      <c r="B357" s="38"/>
      <c r="C357" s="210" t="s">
        <v>674</v>
      </c>
      <c r="D357" s="210" t="s">
        <v>123</v>
      </c>
      <c r="E357" s="211" t="s">
        <v>675</v>
      </c>
      <c r="F357" s="212" t="s">
        <v>676</v>
      </c>
      <c r="G357" s="213" t="s">
        <v>655</v>
      </c>
      <c r="H357" s="214">
        <v>1</v>
      </c>
      <c r="I357" s="215"/>
      <c r="J357" s="216">
        <f>ROUND(I357*H357,2)</f>
        <v>0</v>
      </c>
      <c r="K357" s="212" t="s">
        <v>127</v>
      </c>
      <c r="L357" s="43"/>
      <c r="M357" s="217" t="s">
        <v>1</v>
      </c>
      <c r="N357" s="218" t="s">
        <v>41</v>
      </c>
      <c r="O357" s="90"/>
      <c r="P357" s="219">
        <f>O357*H357</f>
        <v>0</v>
      </c>
      <c r="Q357" s="219">
        <v>0</v>
      </c>
      <c r="R357" s="219">
        <f>Q357*H357</f>
        <v>0</v>
      </c>
      <c r="S357" s="219">
        <v>0</v>
      </c>
      <c r="T357" s="220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1" t="s">
        <v>656</v>
      </c>
      <c r="AT357" s="221" t="s">
        <v>123</v>
      </c>
      <c r="AU357" s="221" t="s">
        <v>83</v>
      </c>
      <c r="AY357" s="16" t="s">
        <v>121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6" t="s">
        <v>81</v>
      </c>
      <c r="BK357" s="222">
        <f>ROUND(I357*H357,2)</f>
        <v>0</v>
      </c>
      <c r="BL357" s="16" t="s">
        <v>656</v>
      </c>
      <c r="BM357" s="221" t="s">
        <v>677</v>
      </c>
    </row>
    <row r="358" s="2" customFormat="1">
      <c r="A358" s="37"/>
      <c r="B358" s="38"/>
      <c r="C358" s="39"/>
      <c r="D358" s="223" t="s">
        <v>130</v>
      </c>
      <c r="E358" s="39"/>
      <c r="F358" s="224" t="s">
        <v>678</v>
      </c>
      <c r="G358" s="39"/>
      <c r="H358" s="39"/>
      <c r="I358" s="225"/>
      <c r="J358" s="39"/>
      <c r="K358" s="39"/>
      <c r="L358" s="43"/>
      <c r="M358" s="226"/>
      <c r="N358" s="227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130</v>
      </c>
      <c r="AU358" s="16" t="s">
        <v>83</v>
      </c>
    </row>
    <row r="359" s="2" customFormat="1" ht="24.15" customHeight="1">
      <c r="A359" s="37"/>
      <c r="B359" s="38"/>
      <c r="C359" s="210" t="s">
        <v>679</v>
      </c>
      <c r="D359" s="210" t="s">
        <v>123</v>
      </c>
      <c r="E359" s="211" t="s">
        <v>680</v>
      </c>
      <c r="F359" s="212" t="s">
        <v>681</v>
      </c>
      <c r="G359" s="213" t="s">
        <v>655</v>
      </c>
      <c r="H359" s="214">
        <v>1</v>
      </c>
      <c r="I359" s="215"/>
      <c r="J359" s="216">
        <f>ROUND(I359*H359,2)</f>
        <v>0</v>
      </c>
      <c r="K359" s="212" t="s">
        <v>127</v>
      </c>
      <c r="L359" s="43"/>
      <c r="M359" s="217" t="s">
        <v>1</v>
      </c>
      <c r="N359" s="218" t="s">
        <v>41</v>
      </c>
      <c r="O359" s="90"/>
      <c r="P359" s="219">
        <f>O359*H359</f>
        <v>0</v>
      </c>
      <c r="Q359" s="219">
        <v>0</v>
      </c>
      <c r="R359" s="219">
        <f>Q359*H359</f>
        <v>0</v>
      </c>
      <c r="S359" s="219">
        <v>0</v>
      </c>
      <c r="T359" s="220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1" t="s">
        <v>656</v>
      </c>
      <c r="AT359" s="221" t="s">
        <v>123</v>
      </c>
      <c r="AU359" s="221" t="s">
        <v>83</v>
      </c>
      <c r="AY359" s="16" t="s">
        <v>121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6" t="s">
        <v>81</v>
      </c>
      <c r="BK359" s="222">
        <f>ROUND(I359*H359,2)</f>
        <v>0</v>
      </c>
      <c r="BL359" s="16" t="s">
        <v>656</v>
      </c>
      <c r="BM359" s="221" t="s">
        <v>682</v>
      </c>
    </row>
    <row r="360" s="2" customFormat="1">
      <c r="A360" s="37"/>
      <c r="B360" s="38"/>
      <c r="C360" s="39"/>
      <c r="D360" s="223" t="s">
        <v>130</v>
      </c>
      <c r="E360" s="39"/>
      <c r="F360" s="224" t="s">
        <v>683</v>
      </c>
      <c r="G360" s="39"/>
      <c r="H360" s="39"/>
      <c r="I360" s="225"/>
      <c r="J360" s="39"/>
      <c r="K360" s="39"/>
      <c r="L360" s="43"/>
      <c r="M360" s="261"/>
      <c r="N360" s="262"/>
      <c r="O360" s="263"/>
      <c r="P360" s="263"/>
      <c r="Q360" s="263"/>
      <c r="R360" s="263"/>
      <c r="S360" s="263"/>
      <c r="T360" s="26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130</v>
      </c>
      <c r="AU360" s="16" t="s">
        <v>83</v>
      </c>
    </row>
    <row r="361" s="2" customFormat="1" ht="6.96" customHeight="1">
      <c r="A361" s="37"/>
      <c r="B361" s="65"/>
      <c r="C361" s="66"/>
      <c r="D361" s="66"/>
      <c r="E361" s="66"/>
      <c r="F361" s="66"/>
      <c r="G361" s="66"/>
      <c r="H361" s="66"/>
      <c r="I361" s="66"/>
      <c r="J361" s="66"/>
      <c r="K361" s="66"/>
      <c r="L361" s="43"/>
      <c r="M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</row>
  </sheetData>
  <sheetProtection sheet="1" autoFilter="0" formatColumns="0" formatRows="0" objects="1" scenarios="1" spinCount="100000" saltValue="/pXKj21NUY834cohV23WFm6DXDhpwS99DtrBYX0Odd7A5wUSJZWXtlSJqTeZjvERB+KCa4TBJDUUcsid7WquVQ==" hashValue="TYXJVsne3TunTvmXEL/wlIw7Sf5cNAS3/LLxGVAVXTxf+aQUHALGENxKd86AeX9ybgdHMVoExoMNrYnmJoyvAQ==" algorithmName="SHA-512" password="CC35"/>
  <autoFilter ref="C127:K360"/>
  <mergeCells count="6">
    <mergeCell ref="E7:H7"/>
    <mergeCell ref="E16:H16"/>
    <mergeCell ref="E25:H25"/>
    <mergeCell ref="E85:H85"/>
    <mergeCell ref="E120:H120"/>
    <mergeCell ref="L2:V2"/>
  </mergeCells>
  <hyperlinks>
    <hyperlink ref="F132" r:id="rId1" display="https://podminky.urs.cz/item/CS_URS_2023_02/113106021"/>
    <hyperlink ref="F134" r:id="rId2" display="https://podminky.urs.cz/item/CS_URS_2023_02/113106022"/>
    <hyperlink ref="F137" r:id="rId3" display="https://podminky.urs.cz/item/CS_URS_2023_02/113107135"/>
    <hyperlink ref="F140" r:id="rId4" display="https://podminky.urs.cz/item/CS_URS_2023_02/113107142"/>
    <hyperlink ref="F143" r:id="rId5" display="https://podminky.urs.cz/item/CS_URS_2023_02/113154123"/>
    <hyperlink ref="F146" r:id="rId6" display="https://podminky.urs.cz/item/CS_URS_2023_02/113204111"/>
    <hyperlink ref="F148" r:id="rId7" display="https://podminky.urs.cz/item/CS_URS_2023_02/132151102"/>
    <hyperlink ref="F155" r:id="rId8" display="https://podminky.urs.cz/item/CS_URS_2023_02/132251101"/>
    <hyperlink ref="F161" r:id="rId9" display="https://podminky.urs.cz/item/CS_URS_2023_02/132312122"/>
    <hyperlink ref="F166" r:id="rId10" display="https://podminky.urs.cz/item/CS_URS_2023_02/162251101"/>
    <hyperlink ref="F168" r:id="rId11" display="https://podminky.urs.cz/item/CS_URS_2023_02/162751119"/>
    <hyperlink ref="F171" r:id="rId12" display="https://podminky.urs.cz/item/CS_URS_2023_02/167151111"/>
    <hyperlink ref="F173" r:id="rId13" display="https://podminky.urs.cz/item/CS_URS_2023_02/174152101"/>
    <hyperlink ref="F178" r:id="rId14" display="https://podminky.urs.cz/item/CS_URS_2023_02/175151101"/>
    <hyperlink ref="F186" r:id="rId15" display="https://podminky.urs.cz/item/CS_URS_2023_02/181351103"/>
    <hyperlink ref="F193" r:id="rId16" display="https://podminky.urs.cz/item/CS_URS_2023_02/181411121"/>
    <hyperlink ref="F198" r:id="rId17" display="https://podminky.urs.cz/item/CS_URS_2024_01/348401120"/>
    <hyperlink ref="F201" r:id="rId18" display="https://podminky.urs.cz/item/CS_URS_2023_02/573231106"/>
    <hyperlink ref="F203" r:id="rId19" display="https://podminky.urs.cz/item/CS_URS_2023_02/577144221"/>
    <hyperlink ref="F208" r:id="rId20" display="https://podminky.urs.cz/item/CS_URS_2023_02/577145112"/>
    <hyperlink ref="F210" r:id="rId21" display="https://podminky.urs.cz/item/CS_URS_2023_02/594611112"/>
    <hyperlink ref="F212" r:id="rId22" display="https://podminky.urs.cz/item/CS_URS_2023_02/596211210"/>
    <hyperlink ref="F216" r:id="rId23" display="https://podminky.urs.cz/item/CS_URS_2023_02/599632111"/>
    <hyperlink ref="F219" r:id="rId24" display="https://podminky.urs.cz/item/CS_URS_2023_02/637121111"/>
    <hyperlink ref="F223" r:id="rId25" display="https://podminky.urs.cz/item/CS_URS_2023_02/871270310"/>
    <hyperlink ref="F227" r:id="rId26" display="https://podminky.urs.cz/item/CS_URS_2023_02/871315231"/>
    <hyperlink ref="F229" r:id="rId27" display="https://podminky.urs.cz/item/CS_URS_2023_02/877270310"/>
    <hyperlink ref="F232" r:id="rId28" display="https://podminky.urs.cz/item/CS_URS_2023_02/877270320"/>
    <hyperlink ref="F235" r:id="rId29" display="https://podminky.urs.cz/item/CS_URS_2023_02/877270330"/>
    <hyperlink ref="F239" r:id="rId30" display="https://podminky.urs.cz/item/CS_URS_2023_02/894811113"/>
    <hyperlink ref="F241" r:id="rId31" display="https://podminky.urs.cz/item/CS_URS_2023_02/894811133"/>
    <hyperlink ref="F243" r:id="rId32" display="https://podminky.urs.cz/item/CS_URS_2023_02/894811145"/>
    <hyperlink ref="F245" r:id="rId33" display="https://podminky.urs.cz/item/CS_URS_2023_02/894812041"/>
    <hyperlink ref="F247" r:id="rId34" display="https://podminky.urs.cz/item/CS_URS_2023_02/894812061"/>
    <hyperlink ref="F249" r:id="rId35" display="https://podminky.urs.cz/item/CS_URS_2023_02/894812063"/>
    <hyperlink ref="F252" r:id="rId36" display="https://podminky.urs.cz/item/CS_URS_2023_02/916231212"/>
    <hyperlink ref="F256" r:id="rId37" display="https://podminky.urs.cz/item/CS_URS_2023_02/916231213"/>
    <hyperlink ref="F260" r:id="rId38" display="https://podminky.urs.cz/item/CS_URS_2023_02/919732221"/>
    <hyperlink ref="F262" r:id="rId39" display="https://podminky.urs.cz/item/CS_URS_2023_02/919735112"/>
    <hyperlink ref="F264" r:id="rId40" display="https://podminky.urs.cz/item/CS_URS_2023_02/935113111"/>
    <hyperlink ref="F267" r:id="rId41" display="https://podminky.urs.cz/item/CS_URS_2023_02/935923216"/>
    <hyperlink ref="F271" r:id="rId42" display="https://podminky.urs.cz/item/CS_URS_2023_02/997006511"/>
    <hyperlink ref="F273" r:id="rId43" display="https://podminky.urs.cz/item/CS_URS_2023_02/997006519"/>
    <hyperlink ref="F276" r:id="rId44" display="https://podminky.urs.cz/item/CS_URS_2023_02/997013601"/>
    <hyperlink ref="F278" r:id="rId45" display="https://podminky.urs.cz/item/CS_URS_2023_02/997013645"/>
    <hyperlink ref="F280" r:id="rId46" display="https://podminky.urs.cz/item/CS_URS_2023_02/997013655"/>
    <hyperlink ref="F284" r:id="rId47" display="https://podminky.urs.cz/item/CS_URS_2023_02/721242105"/>
    <hyperlink ref="F287" r:id="rId48" display="https://podminky.urs.cz/item/CS_URS_2023_02/723170114"/>
    <hyperlink ref="F292" r:id="rId49" display="https://podminky.urs.cz/item/CS_URS_2023_02/723181024"/>
    <hyperlink ref="F295" r:id="rId50" display="https://podminky.urs.cz/item/CS_URS_2023_02/723190909"/>
    <hyperlink ref="F297" r:id="rId51" display="https://podminky.urs.cz/item/CS_URS_2023_02/723230104"/>
    <hyperlink ref="F313" r:id="rId52" display="https://podminky.urs.cz/item/CS_URS_2023_02/998723101"/>
    <hyperlink ref="F316" r:id="rId53" display="https://podminky.urs.cz/item/CS_URS_2023_02/741122025"/>
    <hyperlink ref="F320" r:id="rId54" display="https://podminky.urs.cz/item/CS_URS_2023_02/741122031"/>
    <hyperlink ref="F324" r:id="rId55" display="https://podminky.urs.cz/item/CS_URS_2023_02/741125873"/>
    <hyperlink ref="F326" r:id="rId56" display="https://podminky.urs.cz/item/CS_URS_2023_02/741210101"/>
    <hyperlink ref="F329" r:id="rId57" display="https://podminky.urs.cz/item/CS_URS_2023_02/741211811"/>
    <hyperlink ref="F331" r:id="rId58" display="https://podminky.urs.cz/item/CS_URS_2023_02/741211813"/>
    <hyperlink ref="F333" r:id="rId59" display="https://podminky.urs.cz/item/CS_URS_2023_02/741220003"/>
    <hyperlink ref="F337" r:id="rId60" display="https://podminky.urs.cz/item/CS_URS_2023_02/741810001"/>
    <hyperlink ref="F339" r:id="rId61" display="https://podminky.urs.cz/item/CS_URS_2023_02/998741101"/>
    <hyperlink ref="F345" r:id="rId62" display="https://podminky.urs.cz/item/CS_URS_2023_02/230202031"/>
    <hyperlink ref="F350" r:id="rId63" display="https://podminky.urs.cz/item/CS_URS_2023_02/011103000"/>
    <hyperlink ref="F352" r:id="rId64" display="https://podminky.urs.cz/item/CS_URS_2023_02/012203000"/>
    <hyperlink ref="F354" r:id="rId65" display="https://podminky.urs.cz/item/CS_URS_2023_02/012303000"/>
    <hyperlink ref="F356" r:id="rId66" display="https://podminky.urs.cz/item/CS_URS_2023_02/013274000"/>
    <hyperlink ref="F358" r:id="rId67" display="https://podminky.urs.cz/item/CS_URS_2023_02/013284000"/>
    <hyperlink ref="F360" r:id="rId68" display="https://podminky.urs.cz/item/CS_URS_2023_02/01329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Pokorný</dc:creator>
  <cp:lastModifiedBy>Michal Pokorný</cp:lastModifiedBy>
  <dcterms:created xsi:type="dcterms:W3CDTF">2024-04-15T09:02:05Z</dcterms:created>
  <dcterms:modified xsi:type="dcterms:W3CDTF">2024-04-15T09:02:08Z</dcterms:modified>
</cp:coreProperties>
</file>